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1295" windowHeight="5325" tabRatio="562" firstSheet="2" activeTab="9"/>
  </bookViews>
  <sheets>
    <sheet name="POP_KOL_SEPTEMBAR_2013" sheetId="42" r:id="rId1"/>
    <sheet name="OPCI_PODACI" sheetId="1" r:id="rId2"/>
    <sheet name="PRISUSTVO_PR" sheetId="4" r:id="rId3"/>
    <sheet name="PRISUSTVO_VJ" sheetId="5" r:id="rId4"/>
    <sheet name="DZ_1" sheetId="8" r:id="rId5"/>
    <sheet name="KOL_1" sheetId="9" r:id="rId6"/>
    <sheet name="DZ_2" sheetId="41" r:id="rId7"/>
    <sheet name="KOL_2" sheetId="10" r:id="rId8"/>
    <sheet name="POPRAVNI_KOL" sheetId="12" r:id="rId9"/>
    <sheet name="suma" sheetId="43" r:id="rId10"/>
    <sheet name="1." sheetId="11" r:id="rId11"/>
    <sheet name="2." sheetId="13" r:id="rId12"/>
    <sheet name="3." sheetId="14" r:id="rId13"/>
    <sheet name="4." sheetId="15" r:id="rId14"/>
    <sheet name="5." sheetId="16" r:id="rId15"/>
    <sheet name="6." sheetId="17" r:id="rId16"/>
    <sheet name="7." sheetId="18" r:id="rId17"/>
    <sheet name="8." sheetId="19" r:id="rId18"/>
    <sheet name="9." sheetId="20" r:id="rId19"/>
    <sheet name="10." sheetId="21" r:id="rId20"/>
    <sheet name="11." sheetId="22" r:id="rId21"/>
    <sheet name="12." sheetId="23" r:id="rId22"/>
    <sheet name="13." sheetId="24" r:id="rId23"/>
    <sheet name="14." sheetId="25" r:id="rId24"/>
    <sheet name="15." sheetId="26" r:id="rId25"/>
    <sheet name="16." sheetId="27" r:id="rId26"/>
  </sheets>
  <externalReferences>
    <externalReference r:id="rId27"/>
  </externalReferences>
  <calcPr calcId="144525"/>
</workbook>
</file>

<file path=xl/calcChain.xml><?xml version="1.0" encoding="utf-8"?>
<calcChain xmlns="http://schemas.openxmlformats.org/spreadsheetml/2006/main">
  <c r="I42" i="43" l="1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J11" i="43" s="1"/>
  <c r="I10" i="43"/>
  <c r="I9" i="43"/>
  <c r="J9" i="43" s="1"/>
  <c r="I8" i="43"/>
  <c r="I7" i="43"/>
  <c r="J7" i="43" s="1"/>
  <c r="I6" i="43"/>
  <c r="J17" i="10"/>
  <c r="J16" i="10"/>
  <c r="J31" i="10"/>
  <c r="J8" i="10"/>
  <c r="J9" i="10"/>
  <c r="J10" i="10"/>
  <c r="J11" i="10"/>
  <c r="J12" i="10"/>
  <c r="J13" i="10"/>
  <c r="J14" i="10"/>
  <c r="J15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2" i="10"/>
  <c r="J33" i="10"/>
  <c r="J34" i="10"/>
  <c r="J35" i="10"/>
  <c r="J36" i="10"/>
  <c r="J37" i="10"/>
  <c r="J38" i="10"/>
  <c r="J39" i="10"/>
  <c r="J40" i="10"/>
  <c r="J13" i="43" l="1"/>
  <c r="J15" i="43"/>
  <c r="J17" i="43"/>
  <c r="J19" i="43"/>
  <c r="J21" i="43"/>
  <c r="J23" i="43"/>
  <c r="J25" i="43"/>
  <c r="J27" i="43"/>
  <c r="J29" i="43"/>
  <c r="J31" i="43"/>
  <c r="J33" i="43"/>
  <c r="J35" i="43"/>
  <c r="J37" i="43"/>
  <c r="J39" i="43"/>
  <c r="J41" i="43"/>
  <c r="J8" i="43"/>
  <c r="J10" i="43"/>
  <c r="J12" i="43"/>
  <c r="J14" i="43"/>
  <c r="J16" i="43"/>
  <c r="J18" i="43"/>
  <c r="J20" i="43"/>
  <c r="J22" i="43"/>
  <c r="J24" i="43"/>
  <c r="J26" i="43"/>
  <c r="J28" i="43"/>
  <c r="J30" i="43"/>
  <c r="J32" i="43"/>
  <c r="J34" i="43"/>
  <c r="J36" i="43"/>
  <c r="J38" i="43"/>
  <c r="J40" i="43"/>
  <c r="J42" i="43"/>
  <c r="H15" i="9"/>
  <c r="J7" i="10" l="1"/>
  <c r="K16" i="10" l="1"/>
  <c r="L16" i="10" s="1"/>
  <c r="K17" i="10"/>
  <c r="L17" i="10" s="1"/>
  <c r="K28" i="10"/>
  <c r="L28" i="10" s="1"/>
  <c r="K31" i="10"/>
  <c r="L31" i="10" s="1"/>
  <c r="K33" i="10"/>
  <c r="L33" i="10" s="1"/>
  <c r="K35" i="10"/>
  <c r="L35" i="10" s="1"/>
  <c r="K37" i="10"/>
  <c r="L37" i="10" s="1"/>
  <c r="K39" i="10"/>
  <c r="L39" i="10" s="1"/>
  <c r="K8" i="10"/>
  <c r="L8" i="10" s="1"/>
  <c r="K10" i="10"/>
  <c r="L10" i="10" s="1"/>
  <c r="K12" i="10"/>
  <c r="L12" i="10" s="1"/>
  <c r="K14" i="10"/>
  <c r="L14" i="10" s="1"/>
  <c r="K18" i="10"/>
  <c r="L18" i="10" s="1"/>
  <c r="K20" i="10"/>
  <c r="L20" i="10" s="1"/>
  <c r="K22" i="10"/>
  <c r="L22" i="10" s="1"/>
  <c r="K24" i="10"/>
  <c r="L24" i="10" s="1"/>
  <c r="K26" i="10"/>
  <c r="L26" i="10" s="1"/>
  <c r="K30" i="10"/>
  <c r="L30" i="10" s="1"/>
  <c r="K40" i="10"/>
  <c r="L40" i="10" s="1"/>
  <c r="K36" i="10"/>
  <c r="L36" i="10" s="1"/>
  <c r="K32" i="10"/>
  <c r="L32" i="10" s="1"/>
  <c r="K27" i="10"/>
  <c r="L27" i="10" s="1"/>
  <c r="K23" i="10"/>
  <c r="L23" i="10" s="1"/>
  <c r="K19" i="10"/>
  <c r="L19" i="10" s="1"/>
  <c r="K13" i="10"/>
  <c r="L13" i="10" s="1"/>
  <c r="K9" i="10"/>
  <c r="L9" i="10" s="1"/>
  <c r="K38" i="10"/>
  <c r="L38" i="10" s="1"/>
  <c r="K34" i="10"/>
  <c r="L34" i="10" s="1"/>
  <c r="K29" i="10"/>
  <c r="L29" i="10" s="1"/>
  <c r="K25" i="10"/>
  <c r="L25" i="10" s="1"/>
  <c r="K21" i="10"/>
  <c r="L21" i="10" s="1"/>
  <c r="K15" i="10"/>
  <c r="L15" i="10" s="1"/>
  <c r="K11" i="10"/>
  <c r="L11" i="10" s="1"/>
  <c r="H41" i="42" l="1"/>
  <c r="B41" i="42"/>
  <c r="H40" i="42"/>
  <c r="B40" i="42"/>
  <c r="H39" i="42"/>
  <c r="B39" i="42"/>
  <c r="H38" i="42"/>
  <c r="B38" i="42"/>
  <c r="H37" i="42"/>
  <c r="I37" i="42" s="1"/>
  <c r="J37" i="42" s="1"/>
  <c r="B37" i="42"/>
  <c r="H36" i="42"/>
  <c r="B36" i="42"/>
  <c r="H35" i="42"/>
  <c r="B35" i="42"/>
  <c r="H34" i="42"/>
  <c r="B34" i="42"/>
  <c r="H33" i="42"/>
  <c r="B33" i="42"/>
  <c r="H32" i="42"/>
  <c r="B32" i="42"/>
  <c r="H31" i="42"/>
  <c r="B31" i="42"/>
  <c r="H30" i="42"/>
  <c r="I30" i="42" s="1"/>
  <c r="J30" i="42" s="1"/>
  <c r="B30" i="42"/>
  <c r="H29" i="42"/>
  <c r="B29" i="42"/>
  <c r="H28" i="42"/>
  <c r="B28" i="42"/>
  <c r="H27" i="42"/>
  <c r="B27" i="42"/>
  <c r="H26" i="42"/>
  <c r="B26" i="42"/>
  <c r="H25" i="42"/>
  <c r="B25" i="42"/>
  <c r="H24" i="42"/>
  <c r="B24" i="42"/>
  <c r="H23" i="42"/>
  <c r="B23" i="42"/>
  <c r="H22" i="42"/>
  <c r="I22" i="42" s="1"/>
  <c r="J22" i="42" s="1"/>
  <c r="B22" i="42"/>
  <c r="H21" i="42"/>
  <c r="B21" i="42"/>
  <c r="H20" i="42"/>
  <c r="B20" i="42"/>
  <c r="H19" i="42"/>
  <c r="B19" i="42"/>
  <c r="H18" i="42"/>
  <c r="B18" i="42"/>
  <c r="H17" i="42"/>
  <c r="B17" i="42"/>
  <c r="H16" i="42"/>
  <c r="B16" i="42"/>
  <c r="H15" i="42"/>
  <c r="B15" i="42"/>
  <c r="H14" i="42"/>
  <c r="B14" i="42"/>
  <c r="H13" i="42"/>
  <c r="B13" i="42"/>
  <c r="H12" i="42"/>
  <c r="B12" i="42"/>
  <c r="H11" i="42"/>
  <c r="B11" i="42"/>
  <c r="H10" i="42"/>
  <c r="B10" i="42"/>
  <c r="H9" i="42"/>
  <c r="B9" i="42"/>
  <c r="H8" i="42"/>
  <c r="B8" i="42"/>
  <c r="H7" i="42"/>
  <c r="I38" i="42" s="1"/>
  <c r="J38" i="42" s="1"/>
  <c r="I10" i="42" l="1"/>
  <c r="J10" i="42" s="1"/>
  <c r="I11" i="42"/>
  <c r="J11" i="42" s="1"/>
  <c r="I12" i="42"/>
  <c r="J12" i="42" s="1"/>
  <c r="I13" i="42"/>
  <c r="J13" i="42" s="1"/>
  <c r="I14" i="42"/>
  <c r="J14" i="42" s="1"/>
  <c r="I15" i="42"/>
  <c r="J15" i="42" s="1"/>
  <c r="I17" i="42"/>
  <c r="J17" i="42" s="1"/>
  <c r="I18" i="42"/>
  <c r="J18" i="42" s="1"/>
  <c r="I19" i="42"/>
  <c r="J19" i="42" s="1"/>
  <c r="I20" i="42"/>
  <c r="J20" i="42" s="1"/>
  <c r="I21" i="42"/>
  <c r="J21" i="42" s="1"/>
  <c r="I26" i="42"/>
  <c r="J26" i="42" s="1"/>
  <c r="I27" i="42"/>
  <c r="J27" i="42" s="1"/>
  <c r="I28" i="42"/>
  <c r="J28" i="42" s="1"/>
  <c r="I29" i="42"/>
  <c r="J29" i="42" s="1"/>
  <c r="I34" i="42"/>
  <c r="J34" i="42" s="1"/>
  <c r="I35" i="42"/>
  <c r="J35" i="42" s="1"/>
  <c r="I36" i="42"/>
  <c r="J36" i="42" s="1"/>
  <c r="I8" i="42"/>
  <c r="J8" i="42" s="1"/>
  <c r="I9" i="42"/>
  <c r="J9" i="42" s="1"/>
  <c r="I23" i="42"/>
  <c r="J23" i="42" s="1"/>
  <c r="I24" i="42"/>
  <c r="J24" i="42" s="1"/>
  <c r="I25" i="42"/>
  <c r="J25" i="42" s="1"/>
  <c r="I31" i="42"/>
  <c r="J31" i="42" s="1"/>
  <c r="I32" i="42"/>
  <c r="J32" i="42" s="1"/>
  <c r="I33" i="42"/>
  <c r="J33" i="42" s="1"/>
  <c r="I40" i="42"/>
  <c r="J40" i="42" s="1"/>
  <c r="I39" i="42"/>
  <c r="J39" i="42" s="1"/>
  <c r="I16" i="42"/>
  <c r="J16" i="42" s="1"/>
  <c r="I41" i="42"/>
  <c r="J41" i="42" s="1"/>
  <c r="R20" i="5"/>
  <c r="S20" i="5" s="1"/>
  <c r="R21" i="5"/>
  <c r="S21" i="5" s="1"/>
  <c r="R22" i="5"/>
  <c r="S22" i="5" s="1"/>
  <c r="R23" i="5"/>
  <c r="S23" i="5" s="1"/>
  <c r="R24" i="5"/>
  <c r="S24" i="5" s="1"/>
  <c r="R25" i="5"/>
  <c r="S25" i="5" s="1"/>
  <c r="R26" i="5"/>
  <c r="S26" i="5" s="1"/>
  <c r="R27" i="5"/>
  <c r="S27" i="5" s="1"/>
  <c r="R28" i="5"/>
  <c r="S28" i="5" s="1"/>
  <c r="R29" i="5"/>
  <c r="S29" i="5" s="1"/>
  <c r="R30" i="5"/>
  <c r="S30" i="5" s="1"/>
  <c r="R31" i="5"/>
  <c r="S31" i="5" s="1"/>
  <c r="R32" i="5"/>
  <c r="S32" i="5" s="1"/>
  <c r="R33" i="5"/>
  <c r="S33" i="5" s="1"/>
  <c r="R34" i="5"/>
  <c r="S34" i="5" s="1"/>
  <c r="R35" i="5"/>
  <c r="S35" i="5" s="1"/>
  <c r="R36" i="5"/>
  <c r="S36" i="5" s="1"/>
  <c r="A1" i="5"/>
  <c r="A1" i="4"/>
  <c r="H41" i="9"/>
  <c r="H42" i="9"/>
  <c r="H43" i="9"/>
  <c r="A1" i="12"/>
  <c r="H36" i="12"/>
  <c r="H37" i="12"/>
  <c r="H38" i="12"/>
  <c r="H39" i="12"/>
  <c r="H40" i="12"/>
  <c r="B41" i="12"/>
  <c r="H41" i="12"/>
  <c r="A1" i="10"/>
  <c r="J41" i="10"/>
  <c r="A1" i="41"/>
  <c r="A1" i="8"/>
  <c r="I41" i="8"/>
  <c r="I42" i="8"/>
  <c r="B43" i="8"/>
  <c r="I43" i="8"/>
  <c r="B44" i="8"/>
  <c r="I44" i="8"/>
  <c r="R37" i="5"/>
  <c r="S37" i="5" s="1"/>
  <c r="R38" i="5"/>
  <c r="S38" i="5" s="1"/>
  <c r="B35" i="4"/>
  <c r="R35" i="4"/>
  <c r="S35" i="4" s="1"/>
  <c r="B36" i="4"/>
  <c r="R36" i="4"/>
  <c r="S36" i="4" s="1"/>
  <c r="B37" i="4"/>
  <c r="R37" i="4"/>
  <c r="S37" i="4" s="1"/>
  <c r="B38" i="4"/>
  <c r="R38" i="4"/>
  <c r="S38" i="4" s="1"/>
  <c r="B39" i="4"/>
  <c r="R39" i="4"/>
  <c r="S39" i="4" s="1"/>
  <c r="B40" i="4"/>
  <c r="R40" i="4"/>
  <c r="S40" i="4" s="1"/>
  <c r="B33" i="4"/>
  <c r="R33" i="4"/>
  <c r="S33" i="4" s="1"/>
  <c r="B34" i="4"/>
  <c r="R34" i="4"/>
  <c r="S34" i="4" s="1"/>
  <c r="B32" i="4"/>
  <c r="R32" i="4"/>
  <c r="S32" i="4" s="1"/>
  <c r="H24" i="12"/>
  <c r="H25" i="12"/>
  <c r="H26" i="12"/>
  <c r="H27" i="12"/>
  <c r="I27" i="12" s="1"/>
  <c r="J27" i="12" s="1"/>
  <c r="H28" i="12"/>
  <c r="H29" i="12"/>
  <c r="H30" i="12"/>
  <c r="H31" i="12"/>
  <c r="I31" i="12" s="1"/>
  <c r="J31" i="12" s="1"/>
  <c r="H32" i="12"/>
  <c r="H33" i="12"/>
  <c r="H34" i="12"/>
  <c r="H35" i="12"/>
  <c r="I35" i="12" s="1"/>
  <c r="J35" i="12" s="1"/>
  <c r="R20" i="4"/>
  <c r="S20" i="4" s="1"/>
  <c r="R21" i="4"/>
  <c r="S21" i="4" s="1"/>
  <c r="R22" i="4"/>
  <c r="S22" i="4" s="1"/>
  <c r="R23" i="4"/>
  <c r="R24" i="4"/>
  <c r="R25" i="4"/>
  <c r="S25" i="4" s="1"/>
  <c r="R26" i="4"/>
  <c r="S26" i="4" s="1"/>
  <c r="R27" i="4"/>
  <c r="S27" i="4" s="1"/>
  <c r="R28" i="4"/>
  <c r="S28" i="4" s="1"/>
  <c r="R29" i="4"/>
  <c r="S29" i="4" s="1"/>
  <c r="R30" i="4"/>
  <c r="S30" i="4" s="1"/>
  <c r="R31" i="4"/>
  <c r="S31" i="4" s="1"/>
  <c r="H23" i="12"/>
  <c r="D22" i="27" s="1"/>
  <c r="H18" i="12"/>
  <c r="D22" i="22" s="1"/>
  <c r="H19" i="12"/>
  <c r="H20" i="12"/>
  <c r="H21" i="12"/>
  <c r="H14" i="12"/>
  <c r="D22" i="18" s="1"/>
  <c r="H8" i="12"/>
  <c r="D22" i="11" s="1"/>
  <c r="H9" i="12"/>
  <c r="D22" i="13" s="1"/>
  <c r="H15" i="12"/>
  <c r="H12" i="12"/>
  <c r="D22" i="16" s="1"/>
  <c r="H22" i="12"/>
  <c r="D22" i="26" s="1"/>
  <c r="H17" i="12"/>
  <c r="D22" i="21" s="1"/>
  <c r="B15" i="27"/>
  <c r="C15" i="27"/>
  <c r="D15" i="27"/>
  <c r="E15" i="27"/>
  <c r="F15" i="27"/>
  <c r="G15" i="27"/>
  <c r="H15" i="27"/>
  <c r="I15" i="27"/>
  <c r="J15" i="27"/>
  <c r="K15" i="27"/>
  <c r="L15" i="27"/>
  <c r="M15" i="27"/>
  <c r="N15" i="27"/>
  <c r="O15" i="27"/>
  <c r="A15" i="27"/>
  <c r="B15" i="26"/>
  <c r="C15" i="26"/>
  <c r="D15" i="26"/>
  <c r="E15" i="26"/>
  <c r="F15" i="26"/>
  <c r="G15" i="26"/>
  <c r="H15" i="26"/>
  <c r="I15" i="26"/>
  <c r="J15" i="26"/>
  <c r="K15" i="26"/>
  <c r="L15" i="26"/>
  <c r="M15" i="26"/>
  <c r="N15" i="26"/>
  <c r="O15" i="26"/>
  <c r="A15" i="26"/>
  <c r="B15" i="25"/>
  <c r="C15" i="25"/>
  <c r="D15" i="25"/>
  <c r="E15" i="25"/>
  <c r="F15" i="25"/>
  <c r="G15" i="25"/>
  <c r="H15" i="25"/>
  <c r="I15" i="25"/>
  <c r="J15" i="25"/>
  <c r="K15" i="25"/>
  <c r="L15" i="25"/>
  <c r="M15" i="25"/>
  <c r="N15" i="25"/>
  <c r="O15" i="25"/>
  <c r="A15" i="25"/>
  <c r="B15" i="24"/>
  <c r="C15" i="24"/>
  <c r="D15" i="24"/>
  <c r="E15" i="24"/>
  <c r="F15" i="24"/>
  <c r="G15" i="24"/>
  <c r="H15" i="24"/>
  <c r="I15" i="24"/>
  <c r="J15" i="24"/>
  <c r="K15" i="24"/>
  <c r="L15" i="24"/>
  <c r="M15" i="24"/>
  <c r="N15" i="24"/>
  <c r="O15" i="24"/>
  <c r="A15" i="24"/>
  <c r="B15" i="23"/>
  <c r="C15" i="23"/>
  <c r="D15" i="23"/>
  <c r="E15" i="23"/>
  <c r="F15" i="23"/>
  <c r="G15" i="23"/>
  <c r="H15" i="23"/>
  <c r="I15" i="23"/>
  <c r="J15" i="23"/>
  <c r="K15" i="23"/>
  <c r="L15" i="23"/>
  <c r="M15" i="23"/>
  <c r="N15" i="23"/>
  <c r="O15" i="23"/>
  <c r="A15" i="23"/>
  <c r="B15" i="22"/>
  <c r="C15" i="22"/>
  <c r="D15" i="22"/>
  <c r="E15" i="22"/>
  <c r="F15" i="22"/>
  <c r="G15" i="22"/>
  <c r="H15" i="22"/>
  <c r="I15" i="22"/>
  <c r="J15" i="22"/>
  <c r="K15" i="22"/>
  <c r="L15" i="22"/>
  <c r="M15" i="22"/>
  <c r="N15" i="22"/>
  <c r="O15" i="22"/>
  <c r="A15" i="22"/>
  <c r="B15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A15" i="21"/>
  <c r="B15" i="20"/>
  <c r="C15" i="20"/>
  <c r="D15" i="20"/>
  <c r="E15" i="20"/>
  <c r="F15" i="20"/>
  <c r="G15" i="20"/>
  <c r="H15" i="20"/>
  <c r="I15" i="20"/>
  <c r="J15" i="20"/>
  <c r="K15" i="20"/>
  <c r="L15" i="20"/>
  <c r="M15" i="20"/>
  <c r="N15" i="20"/>
  <c r="O15" i="20"/>
  <c r="A15" i="20"/>
  <c r="B15" i="19"/>
  <c r="C15" i="19"/>
  <c r="D15" i="19"/>
  <c r="E15" i="19"/>
  <c r="F15" i="19"/>
  <c r="G15" i="19"/>
  <c r="H15" i="19"/>
  <c r="I15" i="19"/>
  <c r="J15" i="19"/>
  <c r="K15" i="19"/>
  <c r="L15" i="19"/>
  <c r="M15" i="19"/>
  <c r="N15" i="19"/>
  <c r="O15" i="19"/>
  <c r="A15" i="19"/>
  <c r="B15" i="18"/>
  <c r="C15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A15" i="18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A15" i="17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A15" i="16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A15" i="15"/>
  <c r="B15" i="14"/>
  <c r="C15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A15" i="14"/>
  <c r="B15" i="13"/>
  <c r="C15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A15" i="13"/>
  <c r="B15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A15" i="11"/>
  <c r="R5" i="5"/>
  <c r="S5" i="5" s="1"/>
  <c r="R6" i="5"/>
  <c r="R7" i="5"/>
  <c r="S7" i="5" s="1"/>
  <c r="R8" i="5"/>
  <c r="S8" i="5" s="1"/>
  <c r="R9" i="5"/>
  <c r="S9" i="5" s="1"/>
  <c r="R10" i="5"/>
  <c r="R11" i="5"/>
  <c r="S11" i="5" s="1"/>
  <c r="R12" i="5"/>
  <c r="S12" i="5" s="1"/>
  <c r="R13" i="5"/>
  <c r="S13" i="5" s="1"/>
  <c r="R14" i="5"/>
  <c r="S14" i="5" s="1"/>
  <c r="R15" i="5"/>
  <c r="S15" i="5" s="1"/>
  <c r="R16" i="5"/>
  <c r="S16" i="5" s="1"/>
  <c r="R17" i="5"/>
  <c r="R18" i="5"/>
  <c r="R19" i="5"/>
  <c r="R4" i="5"/>
  <c r="S4" i="5" s="1"/>
  <c r="R5" i="4"/>
  <c r="S5" i="4" s="1"/>
  <c r="R6" i="4"/>
  <c r="S6" i="4" s="1"/>
  <c r="Q9" i="14" s="1"/>
  <c r="R7" i="4"/>
  <c r="S7" i="4" s="1"/>
  <c r="Q9" i="15" s="1"/>
  <c r="R8" i="4"/>
  <c r="S8" i="4" s="1"/>
  <c r="Q9" i="16" s="1"/>
  <c r="R9" i="4"/>
  <c r="S9" i="4" s="1"/>
  <c r="R10" i="4"/>
  <c r="S10" i="4" s="1"/>
  <c r="Q9" i="18" s="1"/>
  <c r="R11" i="4"/>
  <c r="S11" i="4" s="1"/>
  <c r="Q9" i="19" s="1"/>
  <c r="R12" i="4"/>
  <c r="S12" i="4" s="1"/>
  <c r="Q9" i="20" s="1"/>
  <c r="R13" i="4"/>
  <c r="S13" i="4" s="1"/>
  <c r="R14" i="4"/>
  <c r="S14" i="4" s="1"/>
  <c r="R15" i="4"/>
  <c r="S15" i="4" s="1"/>
  <c r="Q9" i="23" s="1"/>
  <c r="R16" i="4"/>
  <c r="S16" i="4" s="1"/>
  <c r="Q9" i="24" s="1"/>
  <c r="R17" i="4"/>
  <c r="S17" i="4" s="1"/>
  <c r="Q9" i="25" s="1"/>
  <c r="R18" i="4"/>
  <c r="S18" i="4" s="1"/>
  <c r="Q9" i="26" s="1"/>
  <c r="R19" i="4"/>
  <c r="S19" i="4" s="1"/>
  <c r="R4" i="4"/>
  <c r="S4" i="4" s="1"/>
  <c r="A21" i="27"/>
  <c r="A22" i="27"/>
  <c r="A20" i="27"/>
  <c r="A21" i="26"/>
  <c r="A22" i="26"/>
  <c r="A20" i="26"/>
  <c r="A21" i="25"/>
  <c r="A22" i="25"/>
  <c r="A20" i="25"/>
  <c r="A21" i="24"/>
  <c r="A22" i="24"/>
  <c r="A20" i="24"/>
  <c r="A21" i="23"/>
  <c r="A20" i="23"/>
  <c r="A22" i="22"/>
  <c r="A21" i="22"/>
  <c r="A20" i="22"/>
  <c r="A21" i="21"/>
  <c r="A20" i="21"/>
  <c r="A21" i="20"/>
  <c r="A20" i="20"/>
  <c r="A21" i="19"/>
  <c r="A20" i="19"/>
  <c r="A27" i="18"/>
  <c r="A21" i="18"/>
  <c r="A20" i="18"/>
  <c r="A21" i="17"/>
  <c r="A20" i="17"/>
  <c r="A22" i="16"/>
  <c r="A21" i="16"/>
  <c r="A20" i="16"/>
  <c r="A21" i="15"/>
  <c r="A20" i="15"/>
  <c r="A22" i="14"/>
  <c r="A21" i="14"/>
  <c r="A20" i="14"/>
  <c r="A28" i="13"/>
  <c r="A22" i="13"/>
  <c r="A21" i="13"/>
  <c r="A20" i="13"/>
  <c r="A28" i="11"/>
  <c r="A22" i="11"/>
  <c r="A21" i="11"/>
  <c r="A20" i="11"/>
  <c r="B10" i="27"/>
  <c r="C10" i="27"/>
  <c r="D10" i="27"/>
  <c r="E10" i="27"/>
  <c r="F10" i="27"/>
  <c r="G10" i="27"/>
  <c r="H10" i="27"/>
  <c r="I10" i="27"/>
  <c r="J10" i="27"/>
  <c r="K10" i="27"/>
  <c r="L10" i="27"/>
  <c r="M10" i="27"/>
  <c r="N10" i="27"/>
  <c r="O10" i="27"/>
  <c r="A10" i="27"/>
  <c r="G2" i="27"/>
  <c r="P1" i="27"/>
  <c r="G1" i="27"/>
  <c r="A28" i="27"/>
  <c r="A27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B14" i="27"/>
  <c r="A14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A9" i="27"/>
  <c r="O4" i="27"/>
  <c r="G4" i="27"/>
  <c r="G3" i="27"/>
  <c r="P2" i="27"/>
  <c r="L2" i="27"/>
  <c r="B10" i="26"/>
  <c r="C10" i="26"/>
  <c r="D10" i="26"/>
  <c r="E10" i="26"/>
  <c r="F10" i="26"/>
  <c r="G10" i="26"/>
  <c r="H10" i="26"/>
  <c r="I10" i="26"/>
  <c r="J10" i="26"/>
  <c r="K10" i="26"/>
  <c r="L10" i="26"/>
  <c r="M10" i="26"/>
  <c r="N10" i="26"/>
  <c r="O10" i="26"/>
  <c r="A10" i="26"/>
  <c r="P1" i="26"/>
  <c r="G2" i="26"/>
  <c r="G1" i="26"/>
  <c r="A28" i="26"/>
  <c r="A27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B14" i="26"/>
  <c r="A14" i="26"/>
  <c r="O9" i="26"/>
  <c r="N9" i="26"/>
  <c r="M9" i="26"/>
  <c r="L9" i="26"/>
  <c r="K9" i="26"/>
  <c r="J9" i="26"/>
  <c r="I9" i="26"/>
  <c r="H9" i="26"/>
  <c r="G9" i="26"/>
  <c r="F9" i="26"/>
  <c r="E9" i="26"/>
  <c r="D9" i="26"/>
  <c r="C9" i="26"/>
  <c r="B9" i="26"/>
  <c r="A9" i="26"/>
  <c r="O4" i="26"/>
  <c r="G4" i="26"/>
  <c r="G3" i="26"/>
  <c r="P2" i="26"/>
  <c r="L2" i="26"/>
  <c r="B10" i="25"/>
  <c r="C10" i="25"/>
  <c r="D10" i="25"/>
  <c r="E10" i="25"/>
  <c r="F10" i="25"/>
  <c r="G10" i="25"/>
  <c r="H10" i="25"/>
  <c r="I10" i="25"/>
  <c r="J10" i="25"/>
  <c r="K10" i="25"/>
  <c r="L10" i="25"/>
  <c r="M10" i="25"/>
  <c r="N10" i="25"/>
  <c r="O10" i="25"/>
  <c r="A10" i="25"/>
  <c r="P1" i="25"/>
  <c r="G2" i="25"/>
  <c r="G1" i="25"/>
  <c r="A28" i="25"/>
  <c r="A27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14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9" i="25"/>
  <c r="O4" i="25"/>
  <c r="G4" i="25"/>
  <c r="G3" i="25"/>
  <c r="P2" i="25"/>
  <c r="L2" i="25"/>
  <c r="A10" i="24"/>
  <c r="P1" i="24"/>
  <c r="G2" i="24"/>
  <c r="G1" i="24"/>
  <c r="A28" i="24"/>
  <c r="A27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A14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A9" i="24"/>
  <c r="O4" i="24"/>
  <c r="G4" i="24"/>
  <c r="G3" i="24"/>
  <c r="P2" i="24"/>
  <c r="L2" i="24"/>
  <c r="B10" i="23"/>
  <c r="C10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A10" i="23"/>
  <c r="P1" i="23"/>
  <c r="G2" i="23"/>
  <c r="G1" i="23"/>
  <c r="A28" i="23"/>
  <c r="A27" i="23"/>
  <c r="A22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A14" i="23"/>
  <c r="O9" i="23"/>
  <c r="N9" i="23"/>
  <c r="M9" i="23"/>
  <c r="L9" i="23"/>
  <c r="K9" i="23"/>
  <c r="J9" i="23"/>
  <c r="I9" i="23"/>
  <c r="H9" i="23"/>
  <c r="G9" i="23"/>
  <c r="F9" i="23"/>
  <c r="E9" i="23"/>
  <c r="D9" i="23"/>
  <c r="C9" i="23"/>
  <c r="B9" i="23"/>
  <c r="A9" i="23"/>
  <c r="O4" i="23"/>
  <c r="G4" i="23"/>
  <c r="G3" i="23"/>
  <c r="P2" i="23"/>
  <c r="L2" i="23"/>
  <c r="B10" i="22"/>
  <c r="C10" i="22"/>
  <c r="D10" i="22"/>
  <c r="E10" i="22"/>
  <c r="F10" i="22"/>
  <c r="G10" i="22"/>
  <c r="H10" i="22"/>
  <c r="I10" i="22"/>
  <c r="J10" i="22"/>
  <c r="K10" i="22"/>
  <c r="L10" i="22"/>
  <c r="M10" i="22"/>
  <c r="N10" i="22"/>
  <c r="O10" i="22"/>
  <c r="A10" i="22"/>
  <c r="P1" i="22"/>
  <c r="G2" i="22"/>
  <c r="G1" i="22"/>
  <c r="A28" i="22"/>
  <c r="A27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A14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B9" i="22"/>
  <c r="A9" i="22"/>
  <c r="O4" i="22"/>
  <c r="G4" i="22"/>
  <c r="G3" i="22"/>
  <c r="P2" i="22"/>
  <c r="L2" i="22"/>
  <c r="B10" i="21"/>
  <c r="C10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A10" i="21"/>
  <c r="P1" i="21"/>
  <c r="G2" i="21"/>
  <c r="G1" i="21"/>
  <c r="A28" i="21"/>
  <c r="A27" i="21"/>
  <c r="A22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A14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9" i="21"/>
  <c r="O4" i="21"/>
  <c r="G4" i="21"/>
  <c r="G3" i="21"/>
  <c r="P2" i="21"/>
  <c r="L2" i="21"/>
  <c r="B10" i="20"/>
  <c r="C10" i="20"/>
  <c r="D10" i="20"/>
  <c r="E10" i="20"/>
  <c r="F10" i="20"/>
  <c r="G10" i="20"/>
  <c r="H10" i="20"/>
  <c r="I10" i="20"/>
  <c r="J10" i="20"/>
  <c r="K10" i="20"/>
  <c r="L10" i="20"/>
  <c r="M10" i="20"/>
  <c r="N10" i="20"/>
  <c r="O10" i="20"/>
  <c r="A10" i="20"/>
  <c r="G1" i="20"/>
  <c r="P1" i="20"/>
  <c r="G2" i="20"/>
  <c r="A28" i="20"/>
  <c r="A27" i="20"/>
  <c r="A22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A14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A9" i="20"/>
  <c r="O4" i="20"/>
  <c r="G4" i="20"/>
  <c r="G3" i="20"/>
  <c r="P2" i="20"/>
  <c r="L2" i="20"/>
  <c r="B10" i="19"/>
  <c r="C10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A10" i="19"/>
  <c r="P1" i="19"/>
  <c r="G2" i="19"/>
  <c r="G1" i="19"/>
  <c r="A28" i="19"/>
  <c r="A27" i="19"/>
  <c r="A22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14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A9" i="19"/>
  <c r="O4" i="19"/>
  <c r="G4" i="19"/>
  <c r="G3" i="19"/>
  <c r="P2" i="19"/>
  <c r="L2" i="19"/>
  <c r="B10" i="18"/>
  <c r="C10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A10" i="18"/>
  <c r="P1" i="18"/>
  <c r="G2" i="18"/>
  <c r="G1" i="18"/>
  <c r="A28" i="18"/>
  <c r="A22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14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B9" i="18"/>
  <c r="A9" i="18"/>
  <c r="O4" i="18"/>
  <c r="G4" i="18"/>
  <c r="G3" i="18"/>
  <c r="P2" i="18"/>
  <c r="L2" i="18"/>
  <c r="B10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A10" i="17"/>
  <c r="P1" i="17"/>
  <c r="G2" i="17"/>
  <c r="G1" i="17"/>
  <c r="A28" i="17"/>
  <c r="A27" i="17"/>
  <c r="A22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9" i="17"/>
  <c r="O4" i="17"/>
  <c r="G4" i="17"/>
  <c r="G3" i="17"/>
  <c r="P2" i="17"/>
  <c r="L2" i="17"/>
  <c r="B10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A10" i="16"/>
  <c r="P1" i="16"/>
  <c r="G2" i="16"/>
  <c r="G1" i="16"/>
  <c r="A28" i="16"/>
  <c r="A27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A14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A9" i="16"/>
  <c r="O4" i="16"/>
  <c r="G4" i="16"/>
  <c r="G3" i="16"/>
  <c r="P2" i="16"/>
  <c r="L2" i="16"/>
  <c r="B10" i="15"/>
  <c r="C10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A10" i="15"/>
  <c r="P1" i="15"/>
  <c r="G2" i="15"/>
  <c r="G1" i="15"/>
  <c r="A28" i="15"/>
  <c r="A27" i="15"/>
  <c r="A22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14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9" i="15"/>
  <c r="O4" i="15"/>
  <c r="G4" i="15"/>
  <c r="G3" i="15"/>
  <c r="P2" i="15"/>
  <c r="L2" i="15"/>
  <c r="B10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A10" i="14"/>
  <c r="P1" i="14"/>
  <c r="G2" i="14"/>
  <c r="G1" i="14"/>
  <c r="A28" i="14"/>
  <c r="A27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14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9" i="14"/>
  <c r="O4" i="14"/>
  <c r="G4" i="14"/>
  <c r="G3" i="14"/>
  <c r="P2" i="14"/>
  <c r="L2" i="14"/>
  <c r="B10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A10" i="13"/>
  <c r="P1" i="13"/>
  <c r="G2" i="13"/>
  <c r="G1" i="13"/>
  <c r="A27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14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9" i="13"/>
  <c r="O4" i="13"/>
  <c r="G4" i="13"/>
  <c r="G3" i="13"/>
  <c r="P2" i="13"/>
  <c r="L2" i="13"/>
  <c r="D27" i="17"/>
  <c r="A27" i="11"/>
  <c r="D22" i="19"/>
  <c r="H16" i="12"/>
  <c r="D22" i="20" s="1"/>
  <c r="D22" i="24"/>
  <c r="H11" i="12"/>
  <c r="D22" i="15" s="1"/>
  <c r="H13" i="12"/>
  <c r="H13" i="9"/>
  <c r="D20" i="17" s="1"/>
  <c r="D28" i="26"/>
  <c r="D28" i="25"/>
  <c r="D28" i="24"/>
  <c r="D28" i="23"/>
  <c r="D28" i="21"/>
  <c r="D28" i="19"/>
  <c r="D28" i="16"/>
  <c r="D28" i="15"/>
  <c r="D28" i="14"/>
  <c r="D28" i="13"/>
  <c r="D28" i="11"/>
  <c r="H7" i="41"/>
  <c r="I36" i="41" s="1"/>
  <c r="J36" i="41" s="1"/>
  <c r="B10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A10" i="11"/>
  <c r="H10" i="12"/>
  <c r="D22" i="14" s="1"/>
  <c r="H7" i="12"/>
  <c r="B14" i="11"/>
  <c r="C14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A14" i="11"/>
  <c r="B9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A9" i="11"/>
  <c r="O4" i="11"/>
  <c r="G4" i="11"/>
  <c r="G3" i="11"/>
  <c r="P2" i="11"/>
  <c r="L2" i="11"/>
  <c r="G2" i="11"/>
  <c r="P1" i="11"/>
  <c r="G1" i="1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4" i="4"/>
  <c r="D21" i="27"/>
  <c r="D21" i="26"/>
  <c r="D21" i="25"/>
  <c r="D21" i="24"/>
  <c r="D21" i="23"/>
  <c r="D21" i="22"/>
  <c r="D21" i="21"/>
  <c r="D21" i="20"/>
  <c r="D21" i="19"/>
  <c r="D21" i="18"/>
  <c r="D21" i="17"/>
  <c r="D21" i="16"/>
  <c r="D21" i="15"/>
  <c r="D21" i="14"/>
  <c r="D21" i="13"/>
  <c r="D21" i="11"/>
  <c r="H9" i="9"/>
  <c r="D20" i="13" s="1"/>
  <c r="H10" i="9"/>
  <c r="D20" i="14" s="1"/>
  <c r="H11" i="9"/>
  <c r="D20" i="15" s="1"/>
  <c r="H12" i="9"/>
  <c r="D20" i="16" s="1"/>
  <c r="H14" i="9"/>
  <c r="D20" i="18" s="1"/>
  <c r="D20" i="19"/>
  <c r="H16" i="9"/>
  <c r="D20" i="20" s="1"/>
  <c r="H17" i="9"/>
  <c r="D20" i="21" s="1"/>
  <c r="H18" i="9"/>
  <c r="D20" i="22" s="1"/>
  <c r="H19" i="9"/>
  <c r="D20" i="23" s="1"/>
  <c r="H20" i="9"/>
  <c r="D20" i="24" s="1"/>
  <c r="H21" i="9"/>
  <c r="D20" i="25" s="1"/>
  <c r="H22" i="9"/>
  <c r="D20" i="26" s="1"/>
  <c r="H23" i="9"/>
  <c r="D20" i="27" s="1"/>
  <c r="H24" i="9"/>
  <c r="H25" i="9"/>
  <c r="H26" i="9"/>
  <c r="H27" i="9"/>
  <c r="H28" i="9"/>
  <c r="H29" i="9"/>
  <c r="H30" i="9"/>
  <c r="H31" i="9"/>
  <c r="H32" i="9"/>
  <c r="H33" i="9"/>
  <c r="H8" i="9"/>
  <c r="D20" i="11" s="1"/>
  <c r="D27" i="13"/>
  <c r="D27" i="14"/>
  <c r="D27" i="15"/>
  <c r="D27" i="16"/>
  <c r="D27" i="18"/>
  <c r="D27" i="19"/>
  <c r="D27" i="20"/>
  <c r="D27" i="21"/>
  <c r="D27" i="22"/>
  <c r="D27" i="23"/>
  <c r="D27" i="24"/>
  <c r="D27" i="25"/>
  <c r="D27" i="26"/>
  <c r="D27" i="27"/>
  <c r="D27" i="11"/>
  <c r="I7" i="8"/>
  <c r="J36" i="8" s="1"/>
  <c r="K36" i="8" s="1"/>
  <c r="J25" i="8"/>
  <c r="K25" i="8" s="1"/>
  <c r="D28" i="27"/>
  <c r="D28" i="22"/>
  <c r="D28" i="20"/>
  <c r="D28" i="18"/>
  <c r="D28" i="17"/>
  <c r="J14" i="8" l="1"/>
  <c r="K14" i="8" s="1"/>
  <c r="J15" i="8"/>
  <c r="G27" i="19" s="1"/>
  <c r="I33" i="12"/>
  <c r="J33" i="12" s="1"/>
  <c r="I29" i="12"/>
  <c r="J29" i="12" s="1"/>
  <c r="I25" i="12"/>
  <c r="J25" i="12" s="1"/>
  <c r="S17" i="5"/>
  <c r="Q14" i="25" s="1"/>
  <c r="S10" i="5"/>
  <c r="Q14" i="19" s="1"/>
  <c r="S6" i="5"/>
  <c r="Q14" i="14" s="1"/>
  <c r="S19" i="5"/>
  <c r="Q14" i="27" s="1"/>
  <c r="S18" i="5"/>
  <c r="Q14" i="26" s="1"/>
  <c r="K15" i="8"/>
  <c r="I33" i="9"/>
  <c r="J33" i="9" s="1"/>
  <c r="I26" i="9"/>
  <c r="J26" i="9" s="1"/>
  <c r="I31" i="9"/>
  <c r="J31" i="9" s="1"/>
  <c r="I32" i="9"/>
  <c r="J32" i="9" s="1"/>
  <c r="I24" i="9"/>
  <c r="J24" i="9" s="1"/>
  <c r="I30" i="9"/>
  <c r="J30" i="9" s="1"/>
  <c r="I27" i="9"/>
  <c r="J27" i="9" s="1"/>
  <c r="I28" i="9"/>
  <c r="J28" i="9" s="1"/>
  <c r="I23" i="9"/>
  <c r="G20" i="27" s="1"/>
  <c r="Q9" i="21"/>
  <c r="Q14" i="22"/>
  <c r="Q14" i="24"/>
  <c r="Q14" i="21"/>
  <c r="Q14" i="20"/>
  <c r="I37" i="41"/>
  <c r="J37" i="41" s="1"/>
  <c r="I42" i="9"/>
  <c r="J42" i="9" s="1"/>
  <c r="I19" i="12"/>
  <c r="J19" i="12" s="1"/>
  <c r="J22" i="23" s="1"/>
  <c r="I32" i="12"/>
  <c r="J32" i="12" s="1"/>
  <c r="I28" i="12"/>
  <c r="J28" i="12" s="1"/>
  <c r="I24" i="12"/>
  <c r="I39" i="41"/>
  <c r="J39" i="41" s="1"/>
  <c r="S23" i="4"/>
  <c r="I20" i="9"/>
  <c r="J20" i="9" s="1"/>
  <c r="J20" i="24" s="1"/>
  <c r="J19" i="8"/>
  <c r="G27" i="23" s="1"/>
  <c r="I34" i="12"/>
  <c r="J34" i="12" s="1"/>
  <c r="I30" i="12"/>
  <c r="J30" i="12" s="1"/>
  <c r="I26" i="12"/>
  <c r="J26" i="12" s="1"/>
  <c r="Q14" i="18"/>
  <c r="Q14" i="17"/>
  <c r="Q14" i="23"/>
  <c r="S24" i="4"/>
  <c r="Q14" i="16"/>
  <c r="Q14" i="13"/>
  <c r="Q14" i="15"/>
  <c r="G21" i="19"/>
  <c r="I10" i="9"/>
  <c r="G20" i="14" s="1"/>
  <c r="I14" i="41"/>
  <c r="J14" i="41" s="1"/>
  <c r="I16" i="41"/>
  <c r="J16" i="41" s="1"/>
  <c r="I17" i="41"/>
  <c r="J17" i="41" s="1"/>
  <c r="I23" i="41"/>
  <c r="J23" i="41" s="1"/>
  <c r="I13" i="41"/>
  <c r="J13" i="41" s="1"/>
  <c r="I22" i="12"/>
  <c r="J22" i="12" s="1"/>
  <c r="J22" i="26" s="1"/>
  <c r="I12" i="12"/>
  <c r="J12" i="12" s="1"/>
  <c r="I9" i="12"/>
  <c r="I14" i="12"/>
  <c r="J14" i="12" s="1"/>
  <c r="I20" i="12"/>
  <c r="J20" i="12" s="1"/>
  <c r="J22" i="24" s="1"/>
  <c r="I18" i="12"/>
  <c r="J18" i="12" s="1"/>
  <c r="I33" i="41"/>
  <c r="K41" i="10"/>
  <c r="L41" i="10" s="1"/>
  <c r="I41" i="12"/>
  <c r="J41" i="12" s="1"/>
  <c r="I40" i="12"/>
  <c r="J40" i="12" s="1"/>
  <c r="I39" i="12"/>
  <c r="J39" i="12" s="1"/>
  <c r="I38" i="12"/>
  <c r="J38" i="12" s="1"/>
  <c r="I37" i="12"/>
  <c r="J37" i="12" s="1"/>
  <c r="I36" i="12"/>
  <c r="J36" i="12" s="1"/>
  <c r="I43" i="9"/>
  <c r="J43" i="9" s="1"/>
  <c r="I25" i="9"/>
  <c r="I10" i="41"/>
  <c r="J10" i="41" s="1"/>
  <c r="I12" i="41"/>
  <c r="J12" i="41" s="1"/>
  <c r="I17" i="12"/>
  <c r="J17" i="12" s="1"/>
  <c r="I15" i="12"/>
  <c r="J15" i="12" s="1"/>
  <c r="I8" i="12"/>
  <c r="J8" i="12" s="1"/>
  <c r="J22" i="11" s="1"/>
  <c r="I21" i="12"/>
  <c r="I23" i="12"/>
  <c r="J23" i="12" s="1"/>
  <c r="I32" i="41"/>
  <c r="I40" i="41"/>
  <c r="J40" i="41" s="1"/>
  <c r="I41" i="9"/>
  <c r="J41" i="9" s="1"/>
  <c r="J26" i="8"/>
  <c r="K26" i="8" s="1"/>
  <c r="J33" i="8"/>
  <c r="K33" i="8" s="1"/>
  <c r="J31" i="8"/>
  <c r="K31" i="8" s="1"/>
  <c r="J27" i="8"/>
  <c r="K27" i="8" s="1"/>
  <c r="J43" i="8"/>
  <c r="K43" i="8" s="1"/>
  <c r="J42" i="8"/>
  <c r="K42" i="8" s="1"/>
  <c r="J39" i="8"/>
  <c r="K39" i="8" s="1"/>
  <c r="J37" i="8"/>
  <c r="K37" i="8" s="1"/>
  <c r="J44" i="8"/>
  <c r="K44" i="8" s="1"/>
  <c r="J41" i="8"/>
  <c r="K41" i="8" s="1"/>
  <c r="J40" i="8"/>
  <c r="K40" i="8" s="1"/>
  <c r="J38" i="8"/>
  <c r="K38" i="8" s="1"/>
  <c r="I15" i="9"/>
  <c r="J15" i="9" s="1"/>
  <c r="I17" i="9"/>
  <c r="J17" i="9" s="1"/>
  <c r="I12" i="9"/>
  <c r="I21" i="9"/>
  <c r="G20" i="25" s="1"/>
  <c r="I13" i="9"/>
  <c r="I8" i="9"/>
  <c r="J8" i="9" s="1"/>
  <c r="I9" i="41"/>
  <c r="J9" i="41" s="1"/>
  <c r="Q9" i="22"/>
  <c r="Q9" i="17"/>
  <c r="I22" i="41"/>
  <c r="J22" i="41" s="1"/>
  <c r="I21" i="41"/>
  <c r="J21" i="41" s="1"/>
  <c r="J28" i="25" s="1"/>
  <c r="I20" i="41"/>
  <c r="J20" i="41" s="1"/>
  <c r="I15" i="41"/>
  <c r="J15" i="41" s="1"/>
  <c r="I11" i="41"/>
  <c r="J11" i="41" s="1"/>
  <c r="I19" i="9"/>
  <c r="Q9" i="27"/>
  <c r="Q9" i="13"/>
  <c r="I11" i="9"/>
  <c r="J11" i="9" s="1"/>
  <c r="I14" i="9"/>
  <c r="J14" i="9" s="1"/>
  <c r="I16" i="9"/>
  <c r="J16" i="9" s="1"/>
  <c r="J24" i="12"/>
  <c r="I24" i="41"/>
  <c r="I25" i="41"/>
  <c r="I26" i="41"/>
  <c r="I27" i="41"/>
  <c r="I29" i="41"/>
  <c r="I30" i="41"/>
  <c r="I31" i="41"/>
  <c r="I13" i="12"/>
  <c r="J13" i="12" s="1"/>
  <c r="J22" i="17" s="1"/>
  <c r="J22" i="8"/>
  <c r="G27" i="26" s="1"/>
  <c r="K19" i="8"/>
  <c r="J27" i="23" s="1"/>
  <c r="J18" i="8"/>
  <c r="G27" i="22" s="1"/>
  <c r="G27" i="18"/>
  <c r="J11" i="8"/>
  <c r="G27" i="15" s="1"/>
  <c r="J8" i="8"/>
  <c r="J21" i="8"/>
  <c r="J10" i="8"/>
  <c r="J32" i="8"/>
  <c r="K32" i="8" s="1"/>
  <c r="J30" i="8"/>
  <c r="K30" i="8" s="1"/>
  <c r="J28" i="8"/>
  <c r="K28" i="8" s="1"/>
  <c r="J24" i="8"/>
  <c r="K24" i="8" s="1"/>
  <c r="J20" i="8"/>
  <c r="J16" i="8"/>
  <c r="J12" i="8"/>
  <c r="J35" i="8"/>
  <c r="K35" i="8" s="1"/>
  <c r="J29" i="8"/>
  <c r="K29" i="8" s="1"/>
  <c r="J17" i="8"/>
  <c r="J23" i="8"/>
  <c r="J9" i="8"/>
  <c r="J34" i="8"/>
  <c r="K34" i="8" s="1"/>
  <c r="J13" i="8"/>
  <c r="K13" i="8" s="1"/>
  <c r="I9" i="9"/>
  <c r="J9" i="9" s="1"/>
  <c r="I18" i="9"/>
  <c r="J18" i="9" s="1"/>
  <c r="I22" i="9"/>
  <c r="J22" i="9" s="1"/>
  <c r="Q14" i="11"/>
  <c r="Q9" i="11"/>
  <c r="G21" i="27"/>
  <c r="G21" i="25"/>
  <c r="G21" i="23"/>
  <c r="G21" i="14"/>
  <c r="G21" i="22"/>
  <c r="J27" i="18"/>
  <c r="G28" i="22"/>
  <c r="G28" i="17"/>
  <c r="I8" i="41"/>
  <c r="I16" i="12"/>
  <c r="J16" i="12" s="1"/>
  <c r="D22" i="17"/>
  <c r="D22" i="23"/>
  <c r="D22" i="25"/>
  <c r="I29" i="9"/>
  <c r="I10" i="12"/>
  <c r="I11" i="12"/>
  <c r="G22" i="23" l="1"/>
  <c r="G21" i="26"/>
  <c r="G22" i="24"/>
  <c r="G22" i="26"/>
  <c r="G22" i="11"/>
  <c r="G21" i="21"/>
  <c r="G21" i="16"/>
  <c r="G28" i="21"/>
  <c r="K11" i="8"/>
  <c r="J27" i="19"/>
  <c r="G20" i="24"/>
  <c r="J23" i="9"/>
  <c r="G20" i="15"/>
  <c r="G20" i="21"/>
  <c r="K22" i="8"/>
  <c r="G28" i="27"/>
  <c r="G21" i="24"/>
  <c r="G21" i="18"/>
  <c r="G21" i="20"/>
  <c r="J33" i="41"/>
  <c r="J32" i="41"/>
  <c r="J31" i="41"/>
  <c r="J30" i="41"/>
  <c r="J29" i="41"/>
  <c r="J27" i="41"/>
  <c r="J26" i="41"/>
  <c r="J25" i="41"/>
  <c r="J24" i="41"/>
  <c r="G28" i="25"/>
  <c r="J29" i="9"/>
  <c r="G20" i="23"/>
  <c r="J19" i="9"/>
  <c r="G20" i="16"/>
  <c r="J12" i="9"/>
  <c r="J21" i="12"/>
  <c r="J22" i="25" s="1"/>
  <c r="G22" i="25"/>
  <c r="J25" i="9"/>
  <c r="J10" i="9"/>
  <c r="J20" i="14" s="1"/>
  <c r="J13" i="9"/>
  <c r="J20" i="17" s="1"/>
  <c r="J21" i="9"/>
  <c r="J20" i="25" s="1"/>
  <c r="G22" i="13"/>
  <c r="J9" i="12"/>
  <c r="J22" i="13" s="1"/>
  <c r="G27" i="17"/>
  <c r="J20" i="19"/>
  <c r="G20" i="19"/>
  <c r="J20" i="21"/>
  <c r="G20" i="17"/>
  <c r="G20" i="11"/>
  <c r="G28" i="13"/>
  <c r="J20" i="15"/>
  <c r="G22" i="17"/>
  <c r="G28" i="26"/>
  <c r="G28" i="24"/>
  <c r="G28" i="23"/>
  <c r="G28" i="19"/>
  <c r="G28" i="15"/>
  <c r="G20" i="18"/>
  <c r="G20" i="20"/>
  <c r="K18" i="8"/>
  <c r="J27" i="15"/>
  <c r="G27" i="11"/>
  <c r="K8" i="8"/>
  <c r="K9" i="8"/>
  <c r="G27" i="13"/>
  <c r="G27" i="21"/>
  <c r="K17" i="8"/>
  <c r="G27" i="20"/>
  <c r="K16" i="8"/>
  <c r="G27" i="14"/>
  <c r="K10" i="8"/>
  <c r="J27" i="26"/>
  <c r="K23" i="8"/>
  <c r="G27" i="27"/>
  <c r="K12" i="8"/>
  <c r="G27" i="16"/>
  <c r="G27" i="24"/>
  <c r="K20" i="8"/>
  <c r="K21" i="8"/>
  <c r="G27" i="25"/>
  <c r="G22" i="14"/>
  <c r="J10" i="12"/>
  <c r="J22" i="14" s="1"/>
  <c r="G20" i="22"/>
  <c r="G20" i="26"/>
  <c r="G20" i="13"/>
  <c r="G22" i="27"/>
  <c r="J22" i="27"/>
  <c r="G22" i="22"/>
  <c r="J22" i="22"/>
  <c r="G22" i="21"/>
  <c r="J22" i="21"/>
  <c r="G22" i="20"/>
  <c r="J22" i="20"/>
  <c r="G22" i="19"/>
  <c r="J22" i="19"/>
  <c r="G22" i="18"/>
  <c r="J22" i="18"/>
  <c r="G22" i="16"/>
  <c r="J22" i="16"/>
  <c r="G22" i="15"/>
  <c r="J11" i="12"/>
  <c r="J22" i="15" s="1"/>
  <c r="J21" i="27"/>
  <c r="J21" i="26"/>
  <c r="J21" i="25"/>
  <c r="J21" i="24"/>
  <c r="Q20" i="24" s="1"/>
  <c r="J21" i="20"/>
  <c r="G21" i="17"/>
  <c r="G21" i="15"/>
  <c r="J21" i="23"/>
  <c r="J21" i="21"/>
  <c r="J21" i="14"/>
  <c r="J21" i="19"/>
  <c r="J21" i="22"/>
  <c r="J21" i="16"/>
  <c r="G21" i="13"/>
  <c r="G21" i="11"/>
  <c r="G28" i="18"/>
  <c r="J28" i="17"/>
  <c r="J28" i="22"/>
  <c r="J28" i="27"/>
  <c r="J28" i="21"/>
  <c r="G28" i="14"/>
  <c r="G28" i="20"/>
  <c r="G28" i="16"/>
  <c r="J8" i="41"/>
  <c r="G28" i="11"/>
  <c r="J27" i="17"/>
  <c r="J21" i="18" l="1"/>
  <c r="Q20" i="19"/>
  <c r="J20" i="16"/>
  <c r="Q20" i="16" s="1"/>
  <c r="J20" i="27"/>
  <c r="Q20" i="27" s="1"/>
  <c r="Q20" i="14"/>
  <c r="Q20" i="21"/>
  <c r="J27" i="22"/>
  <c r="J20" i="23"/>
  <c r="Q20" i="23" s="1"/>
  <c r="Q27" i="17"/>
  <c r="Q20" i="25"/>
  <c r="J20" i="11"/>
  <c r="J28" i="13"/>
  <c r="J28" i="26"/>
  <c r="Q27" i="26" s="1"/>
  <c r="J28" i="24"/>
  <c r="J28" i="23"/>
  <c r="Q27" i="23" s="1"/>
  <c r="J28" i="19"/>
  <c r="Q27" i="19" s="1"/>
  <c r="P31" i="19"/>
  <c r="J28" i="15"/>
  <c r="Q27" i="15" s="1"/>
  <c r="J20" i="20"/>
  <c r="Q20" i="20" s="1"/>
  <c r="J20" i="18"/>
  <c r="J27" i="11"/>
  <c r="J27" i="25"/>
  <c r="Q27" i="25" s="1"/>
  <c r="J27" i="16"/>
  <c r="J27" i="27"/>
  <c r="Q27" i="27" s="1"/>
  <c r="J27" i="13"/>
  <c r="J27" i="24"/>
  <c r="J27" i="14"/>
  <c r="J27" i="20"/>
  <c r="J27" i="21"/>
  <c r="Q27" i="21" s="1"/>
  <c r="Q27" i="22"/>
  <c r="P31" i="24"/>
  <c r="P31" i="21"/>
  <c r="J20" i="13"/>
  <c r="J20" i="26"/>
  <c r="Q20" i="26" s="1"/>
  <c r="J20" i="22"/>
  <c r="Q20" i="22" s="1"/>
  <c r="J21" i="17"/>
  <c r="Q20" i="17" s="1"/>
  <c r="J21" i="15"/>
  <c r="Q20" i="15" s="1"/>
  <c r="J21" i="13"/>
  <c r="J21" i="11"/>
  <c r="J28" i="16"/>
  <c r="J28" i="14"/>
  <c r="J28" i="11"/>
  <c r="Q27" i="11" s="1"/>
  <c r="J28" i="20"/>
  <c r="J28" i="18"/>
  <c r="Q27" i="18" s="1"/>
  <c r="Q20" i="13" l="1"/>
  <c r="Q20" i="18"/>
  <c r="P31" i="27"/>
  <c r="Q27" i="20"/>
  <c r="P31" i="14"/>
  <c r="Q20" i="11"/>
  <c r="Q27" i="14"/>
  <c r="Q27" i="24"/>
  <c r="Q27" i="13"/>
  <c r="P31" i="26"/>
  <c r="P31" i="23"/>
  <c r="Q27" i="16"/>
  <c r="P31" i="22"/>
  <c r="P31" i="17"/>
  <c r="P31" i="15"/>
  <c r="P31" i="13"/>
  <c r="P31" i="18"/>
  <c r="P31" i="16"/>
  <c r="P31" i="25" l="1"/>
  <c r="P31" i="20"/>
  <c r="P31" i="11"/>
</calcChain>
</file>

<file path=xl/sharedStrings.xml><?xml version="1.0" encoding="utf-8"?>
<sst xmlns="http://schemas.openxmlformats.org/spreadsheetml/2006/main" count="1339" uniqueCount="248">
  <si>
    <t>AKADEMSKA GODINA</t>
  </si>
  <si>
    <t xml:space="preserve">STUDENT/ICA: </t>
  </si>
  <si>
    <t>ROĐEN/A:</t>
  </si>
  <si>
    <t>SEMESTAR</t>
  </si>
  <si>
    <t>BR.INDEXA:</t>
  </si>
  <si>
    <t>AK.GODINA:</t>
  </si>
  <si>
    <t>SEMESTAR:</t>
  </si>
  <si>
    <t>ECTS bodova:</t>
  </si>
  <si>
    <t>PREDMET:</t>
  </si>
  <si>
    <t>ECTS bdova:</t>
  </si>
  <si>
    <t>KONTAKT SATI (P + V + S ):</t>
  </si>
  <si>
    <t>PRISUSTVO NA PREDAVANJIMA</t>
  </si>
  <si>
    <t>PRISUSTVO NA VJEŽBAMA</t>
  </si>
  <si>
    <t>ZAVRŠNI ISPIT</t>
  </si>
  <si>
    <t>UKUPNO BODOVA</t>
  </si>
  <si>
    <t>RB</t>
  </si>
  <si>
    <t>EVIDENCIJA PRISUSTVA NA PREDAVANJIMA</t>
  </si>
  <si>
    <t>EVIDENCIJA PRISUSTVA NA VJEŽBAMA</t>
  </si>
  <si>
    <t>I ISPITNI ROK</t>
  </si>
  <si>
    <t>POPRAVNI ROK</t>
  </si>
  <si>
    <t>UKUPNO</t>
  </si>
  <si>
    <t>BODOVI</t>
  </si>
  <si>
    <t>BODOVI NA TESTU</t>
  </si>
  <si>
    <t>%</t>
  </si>
  <si>
    <t>BODOVI NA ISPITU</t>
  </si>
  <si>
    <t>1.</t>
  </si>
  <si>
    <t>2.</t>
  </si>
  <si>
    <t>3.</t>
  </si>
  <si>
    <t>DATUM ODRŽAVANJA</t>
  </si>
  <si>
    <t>POSTOTAK</t>
  </si>
  <si>
    <t>4.</t>
  </si>
  <si>
    <t>5.</t>
  </si>
  <si>
    <t>6.</t>
  </si>
  <si>
    <t>7.</t>
  </si>
  <si>
    <t>8.</t>
  </si>
  <si>
    <t>9.</t>
  </si>
  <si>
    <t>DATUM PREDAJE</t>
  </si>
  <si>
    <t>10.</t>
  </si>
  <si>
    <t>11.</t>
  </si>
  <si>
    <t>12.</t>
  </si>
  <si>
    <t>13.</t>
  </si>
  <si>
    <t>14.</t>
  </si>
  <si>
    <t>15.</t>
  </si>
  <si>
    <t>DATUM</t>
  </si>
  <si>
    <t>16.</t>
  </si>
  <si>
    <t>17.</t>
  </si>
  <si>
    <t>18.</t>
  </si>
  <si>
    <t>ISEPTEMBARSKI ROK</t>
  </si>
  <si>
    <t>19.</t>
  </si>
  <si>
    <t>II SEPTEMBARSKI ROK</t>
  </si>
  <si>
    <t>20.</t>
  </si>
  <si>
    <t>21.</t>
  </si>
  <si>
    <t xml:space="preserve">UKUPAN BROJ BODOVA: </t>
  </si>
  <si>
    <t>KONAČNA OCJENA:</t>
  </si>
  <si>
    <t>ECTS ocjena</t>
  </si>
  <si>
    <t>Predmetni nastavnik:</t>
  </si>
  <si>
    <t>)</t>
  </si>
  <si>
    <t>(</t>
  </si>
  <si>
    <t xml:space="preserve">   Slovima                          </t>
  </si>
  <si>
    <t>)     (</t>
  </si>
  <si>
    <t>22.</t>
  </si>
  <si>
    <t>23.</t>
  </si>
  <si>
    <t>24.</t>
  </si>
  <si>
    <t>25.</t>
  </si>
  <si>
    <t>26.</t>
  </si>
  <si>
    <t>27.</t>
  </si>
  <si>
    <t>28.</t>
  </si>
  <si>
    <t>PREZIME I IME</t>
  </si>
  <si>
    <t>BROJ BODOVA</t>
  </si>
  <si>
    <t>DATUM ROĐENJA</t>
  </si>
  <si>
    <t>BROJ INDEXA</t>
  </si>
  <si>
    <t>MJESTO ROĐENJA</t>
  </si>
  <si>
    <t>KONTAKT SATI (P + V + S)</t>
  </si>
  <si>
    <t xml:space="preserve">      brojem</t>
  </si>
  <si>
    <t>Samostalni praktični rad 2</t>
  </si>
  <si>
    <t>I ispitni rok</t>
  </si>
  <si>
    <t>popravni rok</t>
  </si>
  <si>
    <t>I septembarski rok</t>
  </si>
  <si>
    <t>II septembarski rok</t>
  </si>
  <si>
    <t xml:space="preserve">završni ispit </t>
  </si>
  <si>
    <t>∑</t>
  </si>
  <si>
    <t>21. 3. 2011.</t>
  </si>
  <si>
    <t>30.5.2011.</t>
  </si>
  <si>
    <t>6.6.2011.</t>
  </si>
  <si>
    <t>16.6.2011.</t>
  </si>
  <si>
    <t>11.4. 2011.</t>
  </si>
  <si>
    <t>rezultati domaće zadaće 1</t>
  </si>
  <si>
    <t>rezultati domaće zadaće broj 2</t>
  </si>
  <si>
    <t xml:space="preserve">KOLOKVIJI (I POPRAVNI KOLOKVIJ) </t>
  </si>
  <si>
    <t>DOMAĆE ZADAĆE</t>
  </si>
  <si>
    <t>Domaća zadaća broj 2</t>
  </si>
  <si>
    <t>Domaća zadaća broj 1</t>
  </si>
  <si>
    <t>KOL_1</t>
  </si>
  <si>
    <t>KOL_2</t>
  </si>
  <si>
    <t>Kolokvij broj 1</t>
  </si>
  <si>
    <t>Kolokvij broj 2</t>
  </si>
  <si>
    <t>Popravni kolokvij 1/2</t>
  </si>
  <si>
    <t>14.11.2011.</t>
  </si>
  <si>
    <t>rezultati popravnog parcijalnog testa, rađenog 11. 6. 2012.</t>
  </si>
  <si>
    <t>29.</t>
  </si>
  <si>
    <t>30.</t>
  </si>
  <si>
    <t>31.</t>
  </si>
  <si>
    <t>32.</t>
  </si>
  <si>
    <t>33.</t>
  </si>
  <si>
    <t>V</t>
  </si>
  <si>
    <t>2 + 2 + 0</t>
  </si>
  <si>
    <t>Topić Daniela</t>
  </si>
  <si>
    <t>Lepuzanović Almin</t>
  </si>
  <si>
    <t>Rahmanović Neira</t>
  </si>
  <si>
    <t>Karajković Melisa</t>
  </si>
  <si>
    <t>Dedić Ismeta</t>
  </si>
  <si>
    <t>Henda Nevad</t>
  </si>
  <si>
    <t>Ramić Semka</t>
  </si>
  <si>
    <t>Kišmetović Lejla</t>
  </si>
  <si>
    <t>Alibegović Samra</t>
  </si>
  <si>
    <t>Felić Alma</t>
  </si>
  <si>
    <t>Mešić Irma</t>
  </si>
  <si>
    <t>Šabanagić Majda</t>
  </si>
  <si>
    <t>Redžić Arnela</t>
  </si>
  <si>
    <t>Nezić Melisa</t>
  </si>
  <si>
    <t>Palić Aldijana</t>
  </si>
  <si>
    <t>Felić Zerina</t>
  </si>
  <si>
    <t>Martinović Arnela</t>
  </si>
  <si>
    <t>Šarić Majda</t>
  </si>
  <si>
    <t>Šabanović Alma</t>
  </si>
  <si>
    <t>Redžić Emina</t>
  </si>
  <si>
    <t>Kajdić Azra</t>
  </si>
  <si>
    <t>Findrik Nedeljka</t>
  </si>
  <si>
    <t>Kajtazović Arnela</t>
  </si>
  <si>
    <t>Komić Edina</t>
  </si>
  <si>
    <t>Salihović Elma</t>
  </si>
  <si>
    <t>Sadiković Nermina</t>
  </si>
  <si>
    <t>Šabić Haseda</t>
  </si>
  <si>
    <t>Pajalić Zinajda</t>
  </si>
  <si>
    <t>Kartal Arijana</t>
  </si>
  <si>
    <t>Dervišević Selma</t>
  </si>
  <si>
    <t>Ahmetašević Arijana</t>
  </si>
  <si>
    <t>Ćordić Elvedina</t>
  </si>
  <si>
    <t>Dautović Dženaila</t>
  </si>
  <si>
    <t>3.10.</t>
  </si>
  <si>
    <t>10.10.</t>
  </si>
  <si>
    <t>17.10.</t>
  </si>
  <si>
    <t>24.10.</t>
  </si>
  <si>
    <t>31.10.</t>
  </si>
  <si>
    <t>7.11.</t>
  </si>
  <si>
    <t>14.11.</t>
  </si>
  <si>
    <t>21.11.</t>
  </si>
  <si>
    <t>28.11.</t>
  </si>
  <si>
    <t>26.12.</t>
  </si>
  <si>
    <t>19.12.</t>
  </si>
  <si>
    <t>12.12.</t>
  </si>
  <si>
    <t>5.12.</t>
  </si>
  <si>
    <t>-</t>
  </si>
  <si>
    <t>3.1.</t>
  </si>
  <si>
    <t>9.1.</t>
  </si>
  <si>
    <t>FILMSKA I RTV KULTURA</t>
  </si>
  <si>
    <t xml:space="preserve">I </t>
  </si>
  <si>
    <t>Balić Dženana</t>
  </si>
  <si>
    <t>Barakovac Samra</t>
  </si>
  <si>
    <t>Beganović Dženana</t>
  </si>
  <si>
    <t>Begić Albina</t>
  </si>
  <si>
    <t>Bubulj Ivana</t>
  </si>
  <si>
    <t>Budimlić Samra</t>
  </si>
  <si>
    <t>Delanović Azra</t>
  </si>
  <si>
    <t>Hamzić Nisveta</t>
  </si>
  <si>
    <t>Hasnić Medina</t>
  </si>
  <si>
    <t>Jelečević Hajrija</t>
  </si>
  <si>
    <t>Jelečević Jasmina</t>
  </si>
  <si>
    <t>Kabiljagić Kenana</t>
  </si>
  <si>
    <t>Kember Lejla</t>
  </si>
  <si>
    <t>Krišto Ena</t>
  </si>
  <si>
    <t>Midžić Elvisa</t>
  </si>
  <si>
    <t>Mulalić Emina</t>
  </si>
  <si>
    <t>Pajazetović Ena</t>
  </si>
  <si>
    <t>Pilipović Rahima</t>
  </si>
  <si>
    <t>Ramić Irena</t>
  </si>
  <si>
    <t>Saračević Hana</t>
  </si>
  <si>
    <t>Šarić Dženana</t>
  </si>
  <si>
    <t>Selimović Melisa</t>
  </si>
  <si>
    <t>Topić Elma</t>
  </si>
  <si>
    <t>Vukalić Merima</t>
  </si>
  <si>
    <t>Omić Muhiba</t>
  </si>
  <si>
    <t>Dizdarić Lejla</t>
  </si>
  <si>
    <t>Šahmanović Nadina</t>
  </si>
  <si>
    <t>Bužimkić Vildana</t>
  </si>
  <si>
    <t>Redžić Sanita</t>
  </si>
  <si>
    <t>Šoić Marija</t>
  </si>
  <si>
    <t>Mujezinović Lea</t>
  </si>
  <si>
    <t>Došlić Ivana</t>
  </si>
  <si>
    <t>34.</t>
  </si>
  <si>
    <t>35.</t>
  </si>
  <si>
    <t>Ibrić Ahmed</t>
  </si>
  <si>
    <t>Veladžić Nermina</t>
  </si>
  <si>
    <t>Vilić Zinaida</t>
  </si>
  <si>
    <t>36.</t>
  </si>
  <si>
    <t>37.</t>
  </si>
  <si>
    <t>AK. GODINA 2013/14.</t>
  </si>
  <si>
    <t>11.10.</t>
  </si>
  <si>
    <t>18.10.</t>
  </si>
  <si>
    <t>19.10.</t>
  </si>
  <si>
    <t>21.10.</t>
  </si>
  <si>
    <t>28.10.</t>
  </si>
  <si>
    <t>4.11.</t>
  </si>
  <si>
    <t>11.11.</t>
  </si>
  <si>
    <t>18.11.</t>
  </si>
  <si>
    <t>2-12.</t>
  </si>
  <si>
    <t>9.12.</t>
  </si>
  <si>
    <t>16.12.</t>
  </si>
  <si>
    <t>23.12.</t>
  </si>
  <si>
    <t>29.12.</t>
  </si>
  <si>
    <t>6.1.</t>
  </si>
  <si>
    <t>13.1.</t>
  </si>
  <si>
    <t>Lejla Dizdarević</t>
  </si>
  <si>
    <t>Alibegić Anesa</t>
  </si>
  <si>
    <t>Cinac Hajra</t>
  </si>
  <si>
    <t>Dedić Amira</t>
  </si>
  <si>
    <t>Hadžić Aida</t>
  </si>
  <si>
    <t>Harbaš Dženisa</t>
  </si>
  <si>
    <t>Hatić Zerina</t>
  </si>
  <si>
    <t>Hodžić Sabina</t>
  </si>
  <si>
    <t>Hrnjica Dženana</t>
  </si>
  <si>
    <t>Isaković Maida</t>
  </si>
  <si>
    <t>Kličić Dalila</t>
  </si>
  <si>
    <t>Lipović Larisa</t>
  </si>
  <si>
    <t>Ljubijankić Ajdina</t>
  </si>
  <si>
    <t>Mujadžić Dženana</t>
  </si>
  <si>
    <t>Muratović Fikreta</t>
  </si>
  <si>
    <t>Pašić Emra</t>
  </si>
  <si>
    <t>Pehlić Nermina</t>
  </si>
  <si>
    <t>Ružnić Dženeta</t>
  </si>
  <si>
    <t>Seferović Amela</t>
  </si>
  <si>
    <t>Sivac Alma</t>
  </si>
  <si>
    <t>Skenderović Lejla</t>
  </si>
  <si>
    <t>Šahinović Fatima</t>
  </si>
  <si>
    <t>Žerić Šeherzada</t>
  </si>
  <si>
    <t>Elezović Maida</t>
  </si>
  <si>
    <t>Goretić Derviša (V)</t>
  </si>
  <si>
    <t>Jajić Tamara (V)</t>
  </si>
  <si>
    <t>rezultati kolokvija broj 1., rađenog 06. 11. 2014.</t>
  </si>
  <si>
    <t>Hrnjica Selma</t>
  </si>
  <si>
    <t>Muslić Naida (V)</t>
  </si>
  <si>
    <t>SR</t>
  </si>
  <si>
    <t>OSR</t>
  </si>
  <si>
    <t>AP</t>
  </si>
  <si>
    <t>AV</t>
  </si>
  <si>
    <t>FILMSKA RTV KULTURA</t>
  </si>
  <si>
    <t>2014/15.</t>
  </si>
  <si>
    <t>rezultati kolokvija broj 2., rađenog 14.1.2015.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</si>
</sst>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20"/>
      <color theme="1"/>
      <name val="Calibri"/>
      <family val="2"/>
      <charset val="238"/>
    </font>
    <font>
      <sz val="20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2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1"/>
      <name val="Times New Roman"/>
      <family val="1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310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8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0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9" xfId="0" applyFont="1" applyBorder="1"/>
    <xf numFmtId="0" fontId="10" fillId="0" borderId="0" xfId="0" applyFont="1"/>
    <xf numFmtId="0" fontId="10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/>
    <xf numFmtId="0" fontId="0" fillId="0" borderId="0" xfId="0" applyFill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Fill="1"/>
    <xf numFmtId="0" fontId="0" fillId="0" borderId="0" xfId="0" applyFont="1"/>
    <xf numFmtId="16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/>
    <xf numFmtId="0" fontId="3" fillId="0" borderId="1" xfId="2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left" vertical="center"/>
    </xf>
    <xf numFmtId="0" fontId="2" fillId="0" borderId="13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" fillId="0" borderId="16" xfId="2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10" fillId="2" borderId="26" xfId="0" applyFont="1" applyFill="1" applyBorder="1"/>
    <xf numFmtId="0" fontId="10" fillId="2" borderId="0" xfId="0" applyFont="1" applyFill="1" applyBorder="1"/>
    <xf numFmtId="0" fontId="10" fillId="2" borderId="8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0" fillId="2" borderId="26" xfId="0" applyFill="1" applyBorder="1"/>
    <xf numFmtId="0" fontId="0" fillId="2" borderId="0" xfId="0" applyFill="1" applyBorder="1"/>
    <xf numFmtId="0" fontId="0" fillId="2" borderId="4" xfId="0" applyFill="1" applyBorder="1" applyAlignment="1">
      <alignment vertical="center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8" fillId="0" borderId="0" xfId="0" applyFont="1" applyBorder="1" applyAlignment="1">
      <alignment vertical="center" textRotation="255" wrapText="1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Border="1"/>
    <xf numFmtId="0" fontId="0" fillId="0" borderId="8" xfId="0" applyFill="1" applyBorder="1"/>
    <xf numFmtId="0" fontId="15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2" borderId="2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0" xfId="2" applyFont="1" applyAlignment="1">
      <alignment vertical="center"/>
    </xf>
    <xf numFmtId="0" fontId="0" fillId="0" borderId="33" xfId="0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7" fillId="0" borderId="1" xfId="1" applyBorder="1"/>
    <xf numFmtId="0" fontId="13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2" xfId="1" applyBorder="1"/>
    <xf numFmtId="0" fontId="12" fillId="0" borderId="0" xfId="0" applyFont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3" fillId="0" borderId="44" xfId="2" applyFont="1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27" fillId="0" borderId="1" xfId="0" applyFont="1" applyBorder="1"/>
    <xf numFmtId="0" fontId="2" fillId="0" borderId="49" xfId="2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0" fontId="25" fillId="0" borderId="0" xfId="0" applyFont="1"/>
    <xf numFmtId="0" fontId="25" fillId="0" borderId="1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6" fillId="0" borderId="0" xfId="0" applyFont="1"/>
    <xf numFmtId="0" fontId="27" fillId="0" borderId="2" xfId="0" applyFont="1" applyBorder="1"/>
    <xf numFmtId="0" fontId="25" fillId="0" borderId="5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8" fillId="0" borderId="12" xfId="2" applyFont="1" applyBorder="1" applyAlignment="1">
      <alignment horizontal="center" vertical="center" wrapText="1"/>
    </xf>
    <xf numFmtId="0" fontId="28" fillId="0" borderId="13" xfId="2" applyFont="1" applyBorder="1" applyAlignment="1">
      <alignment horizontal="center" vertical="center" wrapText="1"/>
    </xf>
    <xf numFmtId="0" fontId="28" fillId="0" borderId="46" xfId="2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28" fillId="0" borderId="7" xfId="2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0" fontId="28" fillId="0" borderId="44" xfId="2" applyFont="1" applyBorder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0" fontId="28" fillId="0" borderId="14" xfId="2" applyFont="1" applyBorder="1" applyAlignment="1">
      <alignment horizontal="center" vertical="center" wrapText="1"/>
    </xf>
    <xf numFmtId="0" fontId="28" fillId="0" borderId="50" xfId="2" applyFont="1" applyBorder="1" applyAlignment="1">
      <alignment horizontal="left"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9" fillId="0" borderId="49" xfId="2" applyFont="1" applyBorder="1" applyAlignment="1">
      <alignment horizontal="center" vertical="center" wrapText="1"/>
    </xf>
    <xf numFmtId="0" fontId="30" fillId="0" borderId="22" xfId="2" applyFont="1" applyBorder="1" applyAlignment="1">
      <alignment horizontal="left" vertical="center"/>
    </xf>
    <xf numFmtId="0" fontId="24" fillId="0" borderId="33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29" fillId="0" borderId="14" xfId="2" applyFont="1" applyBorder="1" applyAlignment="1">
      <alignment horizontal="center" vertical="center" wrapText="1"/>
    </xf>
    <xf numFmtId="0" fontId="30" fillId="0" borderId="17" xfId="2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/>
    </xf>
    <xf numFmtId="0" fontId="3" fillId="0" borderId="19" xfId="2" applyFont="1" applyBorder="1" applyAlignment="1">
      <alignment horizontal="left" vertical="center"/>
    </xf>
    <xf numFmtId="2" fontId="0" fillId="0" borderId="19" xfId="0" applyNumberForma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8" fillId="0" borderId="13" xfId="2" applyFont="1" applyFill="1" applyBorder="1" applyAlignment="1">
      <alignment horizontal="center" vertical="center" wrapText="1"/>
    </xf>
    <xf numFmtId="0" fontId="28" fillId="0" borderId="7" xfId="2" applyFont="1" applyFill="1" applyBorder="1" applyAlignment="1">
      <alignment horizontal="left" vertical="center"/>
    </xf>
    <xf numFmtId="0" fontId="28" fillId="0" borderId="44" xfId="2" applyFont="1" applyFill="1" applyBorder="1" applyAlignment="1">
      <alignment horizontal="left" vertical="center"/>
    </xf>
    <xf numFmtId="0" fontId="25" fillId="0" borderId="52" xfId="0" applyFont="1" applyFill="1" applyBorder="1" applyAlignment="1">
      <alignment horizontal="center" vertical="center"/>
    </xf>
    <xf numFmtId="0" fontId="28" fillId="0" borderId="12" xfId="2" applyFont="1" applyFill="1" applyBorder="1" applyAlignment="1">
      <alignment horizontal="center" vertical="center" wrapText="1"/>
    </xf>
    <xf numFmtId="0" fontId="28" fillId="0" borderId="46" xfId="2" applyFont="1" applyFill="1" applyBorder="1" applyAlignment="1">
      <alignment horizontal="center" vertical="center" wrapText="1"/>
    </xf>
    <xf numFmtId="0" fontId="28" fillId="0" borderId="3" xfId="2" applyFont="1" applyFill="1" applyBorder="1" applyAlignment="1">
      <alignment horizontal="left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5" fillId="2" borderId="48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" fillId="0" borderId="37" xfId="2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17" fontId="8" fillId="0" borderId="31" xfId="0" applyNumberFormat="1" applyFont="1" applyFill="1" applyBorder="1" applyAlignment="1">
      <alignment horizontal="center" vertical="center"/>
    </xf>
    <xf numFmtId="2" fontId="8" fillId="0" borderId="32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44" xfId="2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/>
    </xf>
    <xf numFmtId="0" fontId="2" fillId="0" borderId="14" xfId="2" applyFont="1" applyFill="1" applyBorder="1" applyAlignment="1">
      <alignment horizontal="center" vertical="center" wrapText="1"/>
    </xf>
    <xf numFmtId="0" fontId="2" fillId="0" borderId="46" xfId="2" applyFont="1" applyFill="1" applyBorder="1" applyAlignment="1">
      <alignment horizontal="center" vertical="center" wrapText="1"/>
    </xf>
    <xf numFmtId="0" fontId="3" fillId="0" borderId="48" xfId="2" applyFont="1" applyFill="1" applyBorder="1" applyAlignment="1">
      <alignment horizontal="left" vertical="center"/>
    </xf>
    <xf numFmtId="0" fontId="0" fillId="0" borderId="48" xfId="0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2" fontId="0" fillId="0" borderId="54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" fontId="0" fillId="0" borderId="35" xfId="0" applyNumberFormat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0" fillId="0" borderId="1" xfId="0" applyFont="1" applyBorder="1" applyAlignment="1">
      <alignment horizontal="center" vertical="center" textRotation="255" wrapText="1"/>
    </xf>
    <xf numFmtId="0" fontId="13" fillId="0" borderId="3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6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45" xfId="0" applyFont="1" applyBorder="1" applyAlignment="1">
      <alignment horizontal="center"/>
    </xf>
    <xf numFmtId="14" fontId="9" fillId="0" borderId="45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4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8" fillId="0" borderId="44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3">
    <cellStyle name="Normal 2" xfId="1"/>
    <cellStyle name="Normalno" xfId="0" builtinId="0"/>
    <cellStyle name="Normalno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AppData/Local/Temp/rAZREDNA%20NASTAVA%20REZUT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L_1"/>
      <sheetName val="suma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view="pageLayout" workbookViewId="0">
      <selection activeCell="A2" sqref="A2:J2"/>
    </sheetView>
  </sheetViews>
  <sheetFormatPr defaultRowHeight="18.75" x14ac:dyDescent="0.25"/>
  <cols>
    <col min="1" max="1" width="4.7109375" style="1" customWidth="1"/>
    <col min="2" max="2" width="21.28515625" style="1" customWidth="1"/>
    <col min="3" max="7" width="6" style="28" customWidth="1"/>
    <col min="8" max="8" width="8.140625" style="41" customWidth="1"/>
    <col min="9" max="9" width="8.140625" style="49" customWidth="1"/>
    <col min="10" max="10" width="8.140625" style="43" customWidth="1"/>
    <col min="11" max="16384" width="9.140625" style="1"/>
  </cols>
  <sheetData>
    <row r="1" spans="1:10" ht="18" x14ac:dyDescent="0.25">
      <c r="A1" s="201" t="s">
        <v>155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8" x14ac:dyDescent="0.25">
      <c r="A2" s="201" t="s">
        <v>156</v>
      </c>
      <c r="B2" s="201"/>
      <c r="C2" s="201"/>
      <c r="D2" s="201"/>
      <c r="E2" s="201"/>
      <c r="F2" s="201"/>
      <c r="G2" s="201"/>
      <c r="H2" s="201"/>
      <c r="I2" s="201"/>
      <c r="J2" s="201"/>
    </row>
    <row r="4" spans="1:10" ht="19.5" thickBot="1" x14ac:dyDescent="0.3"/>
    <row r="5" spans="1:10" ht="15.75" x14ac:dyDescent="0.25">
      <c r="A5" s="202" t="s">
        <v>15</v>
      </c>
      <c r="B5" s="205" t="s">
        <v>67</v>
      </c>
      <c r="C5" s="208" t="s">
        <v>68</v>
      </c>
      <c r="D5" s="208"/>
      <c r="E5" s="208"/>
      <c r="F5" s="208"/>
      <c r="G5" s="208"/>
      <c r="H5" s="208"/>
      <c r="I5" s="208"/>
      <c r="J5" s="209"/>
    </row>
    <row r="6" spans="1:10" ht="15" x14ac:dyDescent="0.25">
      <c r="A6" s="203"/>
      <c r="B6" s="206"/>
      <c r="C6" s="14" t="s">
        <v>25</v>
      </c>
      <c r="D6" s="14" t="s">
        <v>26</v>
      </c>
      <c r="E6" s="14" t="s">
        <v>27</v>
      </c>
      <c r="F6" s="14" t="s">
        <v>30</v>
      </c>
      <c r="G6" s="14" t="s">
        <v>31</v>
      </c>
      <c r="H6" s="14" t="s">
        <v>20</v>
      </c>
      <c r="I6" s="54" t="s">
        <v>23</v>
      </c>
      <c r="J6" s="47" t="s">
        <v>21</v>
      </c>
    </row>
    <row r="7" spans="1:10" ht="15.75" thickBot="1" x14ac:dyDescent="0.3">
      <c r="A7" s="204"/>
      <c r="B7" s="207"/>
      <c r="C7" s="40">
        <v>10</v>
      </c>
      <c r="D7" s="40">
        <v>10</v>
      </c>
      <c r="E7" s="40">
        <v>10</v>
      </c>
      <c r="F7" s="40">
        <v>10</v>
      </c>
      <c r="G7" s="40">
        <v>10</v>
      </c>
      <c r="H7" s="40">
        <f>SUM(C7:G7)</f>
        <v>50</v>
      </c>
      <c r="I7" s="55">
        <v>100</v>
      </c>
      <c r="J7" s="56">
        <v>20</v>
      </c>
    </row>
    <row r="8" spans="1:10" ht="19.5" thickTop="1" x14ac:dyDescent="0.25">
      <c r="A8" s="29" t="s">
        <v>25</v>
      </c>
      <c r="B8" s="30" t="str">
        <f>OPCI_PODACI!B12</f>
        <v>Ahmetašević Arijana</v>
      </c>
      <c r="C8" s="3"/>
      <c r="D8" s="3"/>
      <c r="E8" s="3"/>
      <c r="F8" s="3"/>
      <c r="G8" s="3"/>
      <c r="H8" s="42">
        <f t="shared" ref="H8:H9" si="0">SUM(C8:G8)</f>
        <v>0</v>
      </c>
      <c r="I8" s="17">
        <f t="shared" ref="I8:I9" si="1">(H8/$H$7)*100</f>
        <v>0</v>
      </c>
      <c r="J8" s="45">
        <f t="shared" ref="J8:J41" si="2">IF(I8&lt;60,0,IF(I8 &lt;64.99,12,IF(I8&lt;69.99,13,IF(I8&lt;74.99,14,IF(I8&lt;79.99,15,IF(I8&lt;84.99,16,IF(I8&lt;89.99,17,IF(I8&lt;93.99,18,IF(I8&lt;96.99,19,IF(I8&lt;=100,20,0))))))))))</f>
        <v>0</v>
      </c>
    </row>
    <row r="9" spans="1:10" x14ac:dyDescent="0.25">
      <c r="A9" s="31" t="s">
        <v>26</v>
      </c>
      <c r="B9" s="30" t="str">
        <f>OPCI_PODACI!B13</f>
        <v>Alibegović Samra</v>
      </c>
      <c r="C9" s="26"/>
      <c r="D9" s="26"/>
      <c r="E9" s="26"/>
      <c r="F9" s="26"/>
      <c r="G9" s="26"/>
      <c r="H9" s="42">
        <f t="shared" si="0"/>
        <v>0</v>
      </c>
      <c r="I9" s="17">
        <f t="shared" si="1"/>
        <v>0</v>
      </c>
      <c r="J9" s="45">
        <f t="shared" si="2"/>
        <v>0</v>
      </c>
    </row>
    <row r="10" spans="1:10" x14ac:dyDescent="0.25">
      <c r="A10" s="31" t="s">
        <v>27</v>
      </c>
      <c r="B10" s="30" t="str">
        <f>OPCI_PODACI!B14</f>
        <v>Ćordić Elvedina</v>
      </c>
      <c r="C10" s="26"/>
      <c r="D10" s="26"/>
      <c r="E10" s="26"/>
      <c r="F10" s="26"/>
      <c r="G10" s="26"/>
      <c r="H10" s="42">
        <f>SUM(C10:G10)</f>
        <v>0</v>
      </c>
      <c r="I10" s="17">
        <f>(H10/$H$7)*100</f>
        <v>0</v>
      </c>
      <c r="J10" s="45">
        <f t="shared" si="2"/>
        <v>0</v>
      </c>
    </row>
    <row r="11" spans="1:10" x14ac:dyDescent="0.25">
      <c r="A11" s="31" t="s">
        <v>30</v>
      </c>
      <c r="B11" s="30" t="str">
        <f>OPCI_PODACI!B15</f>
        <v>Dautović Dženaila</v>
      </c>
      <c r="C11" s="26"/>
      <c r="D11" s="26"/>
      <c r="E11" s="26"/>
      <c r="F11" s="26"/>
      <c r="G11" s="26"/>
      <c r="H11" s="42">
        <f t="shared" ref="H11:H41" si="3">SUM(C11:G11)</f>
        <v>0</v>
      </c>
      <c r="I11" s="17">
        <f t="shared" ref="I11:I41" si="4">(H11/$H$7)*100</f>
        <v>0</v>
      </c>
      <c r="J11" s="45">
        <f t="shared" si="2"/>
        <v>0</v>
      </c>
    </row>
    <row r="12" spans="1:10" x14ac:dyDescent="0.25">
      <c r="A12" s="31" t="s">
        <v>31</v>
      </c>
      <c r="B12" s="30" t="str">
        <f>OPCI_PODACI!B16</f>
        <v>Dedić Ismeta</v>
      </c>
      <c r="C12" s="26"/>
      <c r="D12" s="26"/>
      <c r="E12" s="26"/>
      <c r="F12" s="26"/>
      <c r="G12" s="26"/>
      <c r="H12" s="42">
        <f t="shared" si="3"/>
        <v>0</v>
      </c>
      <c r="I12" s="17">
        <f t="shared" si="4"/>
        <v>0</v>
      </c>
      <c r="J12" s="45">
        <f t="shared" si="2"/>
        <v>0</v>
      </c>
    </row>
    <row r="13" spans="1:10" x14ac:dyDescent="0.25">
      <c r="A13" s="31" t="s">
        <v>32</v>
      </c>
      <c r="B13" s="30" t="str">
        <f>OPCI_PODACI!B17</f>
        <v>Dervišević Selma</v>
      </c>
      <c r="C13" s="26">
        <v>5</v>
      </c>
      <c r="D13" s="26">
        <v>0</v>
      </c>
      <c r="E13" s="26">
        <v>0</v>
      </c>
      <c r="F13" s="26">
        <v>0</v>
      </c>
      <c r="G13" s="26">
        <v>0</v>
      </c>
      <c r="H13" s="42">
        <f t="shared" si="3"/>
        <v>5</v>
      </c>
      <c r="I13" s="17">
        <f t="shared" si="4"/>
        <v>10</v>
      </c>
      <c r="J13" s="45">
        <f t="shared" si="2"/>
        <v>0</v>
      </c>
    </row>
    <row r="14" spans="1:10" x14ac:dyDescent="0.25">
      <c r="A14" s="31" t="s">
        <v>33</v>
      </c>
      <c r="B14" s="30" t="str">
        <f>OPCI_PODACI!B18</f>
        <v>Felić Alma</v>
      </c>
      <c r="C14" s="26"/>
      <c r="D14" s="26"/>
      <c r="E14" s="26"/>
      <c r="F14" s="26"/>
      <c r="G14" s="26"/>
      <c r="H14" s="42">
        <f t="shared" si="3"/>
        <v>0</v>
      </c>
      <c r="I14" s="17">
        <f t="shared" si="4"/>
        <v>0</v>
      </c>
      <c r="J14" s="45">
        <f t="shared" si="2"/>
        <v>0</v>
      </c>
    </row>
    <row r="15" spans="1:10" x14ac:dyDescent="0.25">
      <c r="A15" s="31" t="s">
        <v>34</v>
      </c>
      <c r="B15" s="30" t="str">
        <f>OPCI_PODACI!B19</f>
        <v>Felić Zerina</v>
      </c>
      <c r="C15" s="26">
        <v>5</v>
      </c>
      <c r="D15" s="26">
        <v>0</v>
      </c>
      <c r="E15" s="26">
        <v>4</v>
      </c>
      <c r="F15" s="26">
        <v>4</v>
      </c>
      <c r="G15" s="26">
        <v>0</v>
      </c>
      <c r="H15" s="42">
        <f t="shared" si="3"/>
        <v>13</v>
      </c>
      <c r="I15" s="17">
        <f t="shared" si="4"/>
        <v>26</v>
      </c>
      <c r="J15" s="45">
        <f t="shared" si="2"/>
        <v>0</v>
      </c>
    </row>
    <row r="16" spans="1:10" x14ac:dyDescent="0.25">
      <c r="A16" s="31" t="s">
        <v>35</v>
      </c>
      <c r="B16" s="30" t="str">
        <f>OPCI_PODACI!B20</f>
        <v>Findrik Nedeljka</v>
      </c>
      <c r="C16" s="26">
        <v>6</v>
      </c>
      <c r="D16" s="26">
        <v>0</v>
      </c>
      <c r="E16" s="26">
        <v>2</v>
      </c>
      <c r="F16" s="26">
        <v>2</v>
      </c>
      <c r="G16" s="26">
        <v>3</v>
      </c>
      <c r="H16" s="42">
        <f t="shared" si="3"/>
        <v>13</v>
      </c>
      <c r="I16" s="17">
        <f t="shared" si="4"/>
        <v>26</v>
      </c>
      <c r="J16" s="45">
        <f t="shared" si="2"/>
        <v>0</v>
      </c>
    </row>
    <row r="17" spans="1:10" x14ac:dyDescent="0.25">
      <c r="A17" s="31" t="s">
        <v>37</v>
      </c>
      <c r="B17" s="30" t="str">
        <f>OPCI_PODACI!B21</f>
        <v>Henda Nevad</v>
      </c>
      <c r="C17" s="26"/>
      <c r="D17" s="26"/>
      <c r="E17" s="26"/>
      <c r="F17" s="26"/>
      <c r="G17" s="26"/>
      <c r="H17" s="42">
        <f t="shared" si="3"/>
        <v>0</v>
      </c>
      <c r="I17" s="17">
        <f t="shared" si="4"/>
        <v>0</v>
      </c>
      <c r="J17" s="45">
        <f t="shared" si="2"/>
        <v>0</v>
      </c>
    </row>
    <row r="18" spans="1:10" x14ac:dyDescent="0.25">
      <c r="A18" s="31" t="s">
        <v>38</v>
      </c>
      <c r="B18" s="30" t="str">
        <f>OPCI_PODACI!B22</f>
        <v>Kajdić Azra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42">
        <f t="shared" si="3"/>
        <v>0</v>
      </c>
      <c r="I18" s="17">
        <f t="shared" si="4"/>
        <v>0</v>
      </c>
      <c r="J18" s="45">
        <f t="shared" si="2"/>
        <v>0</v>
      </c>
    </row>
    <row r="19" spans="1:10" x14ac:dyDescent="0.25">
      <c r="A19" s="31" t="s">
        <v>39</v>
      </c>
      <c r="B19" s="30" t="str">
        <f>OPCI_PODACI!B23</f>
        <v>Kajtazović Arnela</v>
      </c>
      <c r="C19" s="26"/>
      <c r="D19" s="26"/>
      <c r="E19" s="26"/>
      <c r="F19" s="26"/>
      <c r="G19" s="26"/>
      <c r="H19" s="42">
        <f t="shared" si="3"/>
        <v>0</v>
      </c>
      <c r="I19" s="17">
        <f t="shared" si="4"/>
        <v>0</v>
      </c>
      <c r="J19" s="45">
        <f t="shared" si="2"/>
        <v>0</v>
      </c>
    </row>
    <row r="20" spans="1:10" x14ac:dyDescent="0.25">
      <c r="A20" s="31" t="s">
        <v>40</v>
      </c>
      <c r="B20" s="30" t="str">
        <f>OPCI_PODACI!B24</f>
        <v>Karajković Melisa</v>
      </c>
      <c r="C20" s="26"/>
      <c r="D20" s="26"/>
      <c r="E20" s="26"/>
      <c r="F20" s="26"/>
      <c r="G20" s="26"/>
      <c r="H20" s="42">
        <f t="shared" si="3"/>
        <v>0</v>
      </c>
      <c r="I20" s="17">
        <f t="shared" si="4"/>
        <v>0</v>
      </c>
      <c r="J20" s="45">
        <f t="shared" si="2"/>
        <v>0</v>
      </c>
    </row>
    <row r="21" spans="1:10" x14ac:dyDescent="0.25">
      <c r="A21" s="31" t="s">
        <v>41</v>
      </c>
      <c r="B21" s="30" t="str">
        <f>OPCI_PODACI!B25</f>
        <v>Kartal Arijana</v>
      </c>
      <c r="C21" s="26"/>
      <c r="D21" s="26"/>
      <c r="E21" s="26"/>
      <c r="F21" s="26"/>
      <c r="G21" s="26"/>
      <c r="H21" s="42">
        <f t="shared" si="3"/>
        <v>0</v>
      </c>
      <c r="I21" s="17">
        <f t="shared" si="4"/>
        <v>0</v>
      </c>
      <c r="J21" s="45">
        <f t="shared" si="2"/>
        <v>0</v>
      </c>
    </row>
    <row r="22" spans="1:10" x14ac:dyDescent="0.25">
      <c r="A22" s="31" t="s">
        <v>42</v>
      </c>
      <c r="B22" s="30" t="str">
        <f>OPCI_PODACI!B26</f>
        <v>Kišmetović Lejla</v>
      </c>
      <c r="C22" s="26"/>
      <c r="D22" s="26"/>
      <c r="E22" s="26"/>
      <c r="F22" s="26"/>
      <c r="G22" s="26"/>
      <c r="H22" s="42">
        <f t="shared" si="3"/>
        <v>0</v>
      </c>
      <c r="I22" s="17">
        <f t="shared" si="4"/>
        <v>0</v>
      </c>
      <c r="J22" s="45">
        <f t="shared" si="2"/>
        <v>0</v>
      </c>
    </row>
    <row r="23" spans="1:10" x14ac:dyDescent="0.25">
      <c r="A23" s="31" t="s">
        <v>44</v>
      </c>
      <c r="B23" s="104" t="str">
        <f>OPCI_PODACI!B27</f>
        <v>Komić Edina</v>
      </c>
      <c r="C23" s="26"/>
      <c r="D23" s="26"/>
      <c r="E23" s="26"/>
      <c r="F23" s="26"/>
      <c r="G23" s="26"/>
      <c r="H23" s="147">
        <f t="shared" si="3"/>
        <v>0</v>
      </c>
      <c r="I23" s="105">
        <f t="shared" si="4"/>
        <v>0</v>
      </c>
      <c r="J23" s="106">
        <f t="shared" si="2"/>
        <v>0</v>
      </c>
    </row>
    <row r="24" spans="1:10" x14ac:dyDescent="0.25">
      <c r="A24" s="29" t="s">
        <v>45</v>
      </c>
      <c r="B24" s="30" t="str">
        <f>OPCI_PODACI!B28</f>
        <v>Lepuzanović Almin</v>
      </c>
      <c r="C24" s="3"/>
      <c r="D24" s="3"/>
      <c r="E24" s="3"/>
      <c r="F24" s="3"/>
      <c r="G24" s="3"/>
      <c r="H24" s="42">
        <f t="shared" si="3"/>
        <v>0</v>
      </c>
      <c r="I24" s="17">
        <f t="shared" si="4"/>
        <v>0</v>
      </c>
      <c r="J24" s="45">
        <f t="shared" si="2"/>
        <v>0</v>
      </c>
    </row>
    <row r="25" spans="1:10" x14ac:dyDescent="0.25">
      <c r="A25" s="31" t="s">
        <v>46</v>
      </c>
      <c r="B25" s="30" t="str">
        <f>OPCI_PODACI!B29</f>
        <v>Martinović Arnela</v>
      </c>
      <c r="C25" s="26"/>
      <c r="D25" s="26"/>
      <c r="E25" s="26"/>
      <c r="F25" s="26"/>
      <c r="G25" s="26"/>
      <c r="H25" s="42">
        <f t="shared" si="3"/>
        <v>0</v>
      </c>
      <c r="I25" s="17">
        <f t="shared" si="4"/>
        <v>0</v>
      </c>
      <c r="J25" s="45">
        <f t="shared" si="2"/>
        <v>0</v>
      </c>
    </row>
    <row r="26" spans="1:10" x14ac:dyDescent="0.25">
      <c r="A26" s="31" t="s">
        <v>48</v>
      </c>
      <c r="B26" s="30" t="str">
        <f>OPCI_PODACI!B30</f>
        <v>Mešić Irma</v>
      </c>
      <c r="C26" s="26"/>
      <c r="D26" s="26"/>
      <c r="E26" s="26"/>
      <c r="F26" s="26"/>
      <c r="G26" s="26"/>
      <c r="H26" s="42">
        <f t="shared" si="3"/>
        <v>0</v>
      </c>
      <c r="I26" s="17">
        <f t="shared" si="4"/>
        <v>0</v>
      </c>
      <c r="J26" s="45">
        <f t="shared" si="2"/>
        <v>0</v>
      </c>
    </row>
    <row r="27" spans="1:10" x14ac:dyDescent="0.25">
      <c r="A27" s="31" t="s">
        <v>50</v>
      </c>
      <c r="B27" s="30" t="str">
        <f>OPCI_PODACI!B31</f>
        <v>Nezić Melisa</v>
      </c>
      <c r="C27" s="26"/>
      <c r="D27" s="26"/>
      <c r="E27" s="26"/>
      <c r="F27" s="26"/>
      <c r="G27" s="26"/>
      <c r="H27" s="42">
        <f t="shared" si="3"/>
        <v>0</v>
      </c>
      <c r="I27" s="17">
        <f t="shared" si="4"/>
        <v>0</v>
      </c>
      <c r="J27" s="45">
        <f t="shared" si="2"/>
        <v>0</v>
      </c>
    </row>
    <row r="28" spans="1:10" x14ac:dyDescent="0.25">
      <c r="A28" s="31" t="s">
        <v>51</v>
      </c>
      <c r="B28" s="30" t="str">
        <f>OPCI_PODACI!B32</f>
        <v>Pajalić Zinajda</v>
      </c>
      <c r="C28" s="26"/>
      <c r="D28" s="26"/>
      <c r="E28" s="26"/>
      <c r="F28" s="26"/>
      <c r="G28" s="26"/>
      <c r="H28" s="42">
        <f t="shared" si="3"/>
        <v>0</v>
      </c>
      <c r="I28" s="17">
        <f t="shared" si="4"/>
        <v>0</v>
      </c>
      <c r="J28" s="45">
        <f t="shared" si="2"/>
        <v>0</v>
      </c>
    </row>
    <row r="29" spans="1:10" x14ac:dyDescent="0.25">
      <c r="A29" s="31" t="s">
        <v>60</v>
      </c>
      <c r="B29" s="30" t="str">
        <f>OPCI_PODACI!B33</f>
        <v>Palić Aldijana</v>
      </c>
      <c r="C29" s="26"/>
      <c r="D29" s="26"/>
      <c r="E29" s="26"/>
      <c r="F29" s="26"/>
      <c r="G29" s="26"/>
      <c r="H29" s="42">
        <f t="shared" si="3"/>
        <v>0</v>
      </c>
      <c r="I29" s="17">
        <f t="shared" si="4"/>
        <v>0</v>
      </c>
      <c r="J29" s="45">
        <f t="shared" si="2"/>
        <v>0</v>
      </c>
    </row>
    <row r="30" spans="1:10" x14ac:dyDescent="0.25">
      <c r="A30" s="31" t="s">
        <v>61</v>
      </c>
      <c r="B30" s="30" t="str">
        <f>OPCI_PODACI!B34</f>
        <v>Rahmanović Neira</v>
      </c>
      <c r="C30" s="26"/>
      <c r="D30" s="26"/>
      <c r="E30" s="26"/>
      <c r="F30" s="26"/>
      <c r="G30" s="26"/>
      <c r="H30" s="42">
        <f t="shared" si="3"/>
        <v>0</v>
      </c>
      <c r="I30" s="17">
        <f t="shared" si="4"/>
        <v>0</v>
      </c>
      <c r="J30" s="45">
        <f t="shared" si="2"/>
        <v>0</v>
      </c>
    </row>
    <row r="31" spans="1:10" x14ac:dyDescent="0.25">
      <c r="A31" s="31" t="s">
        <v>62</v>
      </c>
      <c r="B31" s="30" t="str">
        <f>OPCI_PODACI!B35</f>
        <v>Ramić Semka</v>
      </c>
      <c r="C31" s="26"/>
      <c r="D31" s="26"/>
      <c r="E31" s="26"/>
      <c r="F31" s="26"/>
      <c r="G31" s="26"/>
      <c r="H31" s="42">
        <f t="shared" si="3"/>
        <v>0</v>
      </c>
      <c r="I31" s="17">
        <f t="shared" si="4"/>
        <v>0</v>
      </c>
      <c r="J31" s="45">
        <f t="shared" si="2"/>
        <v>0</v>
      </c>
    </row>
    <row r="32" spans="1:10" x14ac:dyDescent="0.25">
      <c r="A32" s="31" t="s">
        <v>63</v>
      </c>
      <c r="B32" s="30" t="str">
        <f>OPCI_PODACI!B36</f>
        <v>Redžić Arnela</v>
      </c>
      <c r="C32" s="26"/>
      <c r="D32" s="26"/>
      <c r="E32" s="26"/>
      <c r="F32" s="26"/>
      <c r="G32" s="26"/>
      <c r="H32" s="42">
        <f t="shared" si="3"/>
        <v>0</v>
      </c>
      <c r="I32" s="17">
        <f t="shared" si="4"/>
        <v>0</v>
      </c>
      <c r="J32" s="45">
        <f t="shared" si="2"/>
        <v>0</v>
      </c>
    </row>
    <row r="33" spans="1:10" x14ac:dyDescent="0.25">
      <c r="A33" s="31" t="s">
        <v>64</v>
      </c>
      <c r="B33" s="30" t="str">
        <f>OPCI_PODACI!B37</f>
        <v>Redžić Emina</v>
      </c>
      <c r="C33" s="26"/>
      <c r="D33" s="26"/>
      <c r="E33" s="26"/>
      <c r="F33" s="26"/>
      <c r="G33" s="26"/>
      <c r="H33" s="42">
        <f t="shared" si="3"/>
        <v>0</v>
      </c>
      <c r="I33" s="17">
        <f t="shared" si="4"/>
        <v>0</v>
      </c>
      <c r="J33" s="45">
        <f t="shared" si="2"/>
        <v>0</v>
      </c>
    </row>
    <row r="34" spans="1:10" x14ac:dyDescent="0.25">
      <c r="A34" s="31" t="s">
        <v>65</v>
      </c>
      <c r="B34" s="23" t="str">
        <f>OPCI_PODACI!B38</f>
        <v>Sadiković Nermina</v>
      </c>
      <c r="C34" s="26"/>
      <c r="D34" s="26"/>
      <c r="E34" s="26"/>
      <c r="F34" s="26"/>
      <c r="G34" s="26"/>
      <c r="H34" s="147">
        <f t="shared" si="3"/>
        <v>0</v>
      </c>
      <c r="I34" s="105">
        <f t="shared" si="4"/>
        <v>0</v>
      </c>
      <c r="J34" s="106">
        <f t="shared" si="2"/>
        <v>0</v>
      </c>
    </row>
    <row r="35" spans="1:10" x14ac:dyDescent="0.25">
      <c r="A35" s="31" t="s">
        <v>66</v>
      </c>
      <c r="B35" s="23" t="str">
        <f>OPCI_PODACI!B39</f>
        <v>Salihović Elma</v>
      </c>
      <c r="C35" s="26"/>
      <c r="D35" s="26"/>
      <c r="E35" s="26"/>
      <c r="F35" s="26"/>
      <c r="G35" s="26"/>
      <c r="H35" s="147">
        <f t="shared" si="3"/>
        <v>0</v>
      </c>
      <c r="I35" s="105">
        <f t="shared" si="4"/>
        <v>0</v>
      </c>
      <c r="J35" s="106">
        <f t="shared" si="2"/>
        <v>0</v>
      </c>
    </row>
    <row r="36" spans="1:10" x14ac:dyDescent="0.25">
      <c r="A36" s="31" t="s">
        <v>99</v>
      </c>
      <c r="B36" s="23" t="str">
        <f>OPCI_PODACI!B40</f>
        <v>Šabanagić Majda</v>
      </c>
      <c r="C36" s="26">
        <v>8</v>
      </c>
      <c r="D36" s="26">
        <v>0</v>
      </c>
      <c r="E36" s="26">
        <v>2</v>
      </c>
      <c r="F36" s="26">
        <v>2</v>
      </c>
      <c r="G36" s="26">
        <v>0</v>
      </c>
      <c r="H36" s="147">
        <f t="shared" si="3"/>
        <v>12</v>
      </c>
      <c r="I36" s="105">
        <f t="shared" si="4"/>
        <v>24</v>
      </c>
      <c r="J36" s="106">
        <f t="shared" si="2"/>
        <v>0</v>
      </c>
    </row>
    <row r="37" spans="1:10" x14ac:dyDescent="0.25">
      <c r="A37" s="31" t="s">
        <v>100</v>
      </c>
      <c r="B37" s="23" t="str">
        <f>OPCI_PODACI!B41</f>
        <v>Šabanović Alma</v>
      </c>
      <c r="C37" s="26"/>
      <c r="D37" s="26"/>
      <c r="E37" s="26"/>
      <c r="F37" s="26"/>
      <c r="G37" s="26"/>
      <c r="H37" s="147">
        <f t="shared" si="3"/>
        <v>0</v>
      </c>
      <c r="I37" s="105">
        <f t="shared" si="4"/>
        <v>0</v>
      </c>
      <c r="J37" s="106">
        <f t="shared" si="2"/>
        <v>0</v>
      </c>
    </row>
    <row r="38" spans="1:10" x14ac:dyDescent="0.25">
      <c r="A38" s="31" t="s">
        <v>101</v>
      </c>
      <c r="B38" s="23" t="str">
        <f>OPCI_PODACI!B42</f>
        <v>Šabić Haseda</v>
      </c>
      <c r="C38" s="26"/>
      <c r="D38" s="26"/>
      <c r="E38" s="26"/>
      <c r="F38" s="26"/>
      <c r="G38" s="26"/>
      <c r="H38" s="147">
        <f t="shared" si="3"/>
        <v>0</v>
      </c>
      <c r="I38" s="105">
        <f t="shared" si="4"/>
        <v>0</v>
      </c>
      <c r="J38" s="106">
        <f t="shared" si="2"/>
        <v>0</v>
      </c>
    </row>
    <row r="39" spans="1:10" x14ac:dyDescent="0.25">
      <c r="A39" s="31" t="s">
        <v>102</v>
      </c>
      <c r="B39" s="23" t="str">
        <f>OPCI_PODACI!B43</f>
        <v>Šarić Majda</v>
      </c>
      <c r="C39" s="26"/>
      <c r="D39" s="26"/>
      <c r="E39" s="26"/>
      <c r="F39" s="26"/>
      <c r="G39" s="26"/>
      <c r="H39" s="147">
        <f t="shared" si="3"/>
        <v>0</v>
      </c>
      <c r="I39" s="105">
        <f t="shared" si="4"/>
        <v>0</v>
      </c>
      <c r="J39" s="106">
        <f t="shared" si="2"/>
        <v>0</v>
      </c>
    </row>
    <row r="40" spans="1:10" ht="19.5" thickBot="1" x14ac:dyDescent="0.3">
      <c r="A40" s="32" t="s">
        <v>103</v>
      </c>
      <c r="B40" s="34" t="str">
        <f>OPCI_PODACI!B44</f>
        <v>Topić Daniela</v>
      </c>
      <c r="C40" s="35"/>
      <c r="D40" s="35"/>
      <c r="E40" s="35"/>
      <c r="F40" s="35"/>
      <c r="G40" s="35"/>
      <c r="H40" s="44">
        <f t="shared" si="3"/>
        <v>0</v>
      </c>
      <c r="I40" s="50">
        <f t="shared" si="4"/>
        <v>0</v>
      </c>
      <c r="J40" s="46">
        <f t="shared" si="2"/>
        <v>0</v>
      </c>
    </row>
    <row r="41" spans="1:10" ht="19.5" hidden="1" thickBot="1" x14ac:dyDescent="0.3">
      <c r="A41" s="109" t="s">
        <v>66</v>
      </c>
      <c r="B41" s="141">
        <f>OPCI_PODACI!B45</f>
        <v>0</v>
      </c>
      <c r="C41" s="37"/>
      <c r="D41" s="37"/>
      <c r="E41" s="37"/>
      <c r="F41" s="37"/>
      <c r="G41" s="37"/>
      <c r="H41" s="124">
        <f t="shared" si="3"/>
        <v>0</v>
      </c>
      <c r="I41" s="142">
        <f t="shared" si="4"/>
        <v>0</v>
      </c>
      <c r="J41" s="91">
        <f t="shared" si="2"/>
        <v>0</v>
      </c>
    </row>
  </sheetData>
  <mergeCells count="5">
    <mergeCell ref="A1:J1"/>
    <mergeCell ref="A2:J2"/>
    <mergeCell ref="A5:A7"/>
    <mergeCell ref="B5:B7"/>
    <mergeCell ref="C5:J5"/>
  </mergeCells>
  <pageMargins left="0.7" right="0.7" top="0.75" bottom="0.75" header="0.3" footer="0.3"/>
  <pageSetup paperSize="9" orientation="portrait" r:id="rId1"/>
  <headerFooter>
    <oddHeader>&amp;L&amp;8PEDAGOŠKI FAKULTET&amp;C&amp;8ODSJEK: PREDŠKOLSKI ODGOJ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showWhiteSpace="0" view="pageLayout" workbookViewId="0">
      <selection activeCell="F18" sqref="F18"/>
    </sheetView>
  </sheetViews>
  <sheetFormatPr defaultRowHeight="15.75" x14ac:dyDescent="0.25"/>
  <cols>
    <col min="1" max="1" width="4.5703125" style="1" customWidth="1"/>
    <col min="2" max="2" width="19.140625" style="1" customWidth="1"/>
    <col min="3" max="5" width="7" style="28" customWidth="1"/>
    <col min="6" max="8" width="7" style="41" customWidth="1"/>
    <col min="9" max="9" width="7.5703125" style="41" customWidth="1"/>
    <col min="10" max="10" width="7.5703125" style="49" customWidth="1"/>
    <col min="11" max="16384" width="9.140625" style="1"/>
  </cols>
  <sheetData>
    <row r="1" spans="1:11" ht="16.5" customHeight="1" x14ac:dyDescent="0.25">
      <c r="A1" s="235" t="s">
        <v>155</v>
      </c>
      <c r="B1" s="235"/>
      <c r="C1" s="235"/>
      <c r="D1" s="235"/>
      <c r="E1" s="235"/>
      <c r="F1" s="235"/>
      <c r="G1" s="235"/>
      <c r="H1" s="235"/>
      <c r="I1" s="235"/>
      <c r="J1" s="235"/>
      <c r="K1" s="94"/>
    </row>
    <row r="2" spans="1:11" ht="16.5" customHeight="1" x14ac:dyDescent="0.25">
      <c r="A2" s="236" t="s">
        <v>196</v>
      </c>
      <c r="B2" s="236"/>
      <c r="C2" s="236"/>
      <c r="D2" s="236"/>
      <c r="E2" s="236"/>
      <c r="F2" s="236"/>
      <c r="G2" s="236"/>
      <c r="H2" s="236"/>
      <c r="I2" s="236"/>
      <c r="J2" s="236"/>
      <c r="K2" s="96"/>
    </row>
    <row r="3" spans="1:11" ht="16.5" customHeight="1" x14ac:dyDescent="0.2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16.5" customHeight="1" thickBot="1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1" ht="12" customHeight="1" x14ac:dyDescent="0.25">
      <c r="A5" s="237" t="s">
        <v>15</v>
      </c>
      <c r="B5" s="239" t="s">
        <v>67</v>
      </c>
      <c r="C5" s="177" t="s">
        <v>243</v>
      </c>
      <c r="D5" s="177" t="s">
        <v>244</v>
      </c>
      <c r="E5" s="177" t="s">
        <v>241</v>
      </c>
      <c r="F5" s="177" t="s">
        <v>242</v>
      </c>
      <c r="G5" s="178" t="s">
        <v>92</v>
      </c>
      <c r="H5" s="177" t="s">
        <v>93</v>
      </c>
      <c r="I5" s="177" t="s">
        <v>20</v>
      </c>
      <c r="J5" s="179" t="s">
        <v>23</v>
      </c>
    </row>
    <row r="6" spans="1:11" ht="12.75" customHeight="1" thickBot="1" x14ac:dyDescent="0.3">
      <c r="A6" s="238"/>
      <c r="B6" s="240"/>
      <c r="C6" s="180">
        <v>5</v>
      </c>
      <c r="D6" s="180">
        <v>5</v>
      </c>
      <c r="E6" s="180">
        <v>5</v>
      </c>
      <c r="F6" s="180">
        <v>5</v>
      </c>
      <c r="G6" s="180">
        <v>20</v>
      </c>
      <c r="H6" s="180">
        <v>20</v>
      </c>
      <c r="I6" s="180">
        <f t="shared" ref="I6:I42" si="0">SUM(C6:H6)</f>
        <v>60</v>
      </c>
      <c r="J6" s="181">
        <v>100</v>
      </c>
    </row>
    <row r="7" spans="1:11" ht="16.5" thickTop="1" x14ac:dyDescent="0.25">
      <c r="A7" s="199" t="s">
        <v>25</v>
      </c>
      <c r="B7" s="30" t="s">
        <v>213</v>
      </c>
      <c r="C7" s="158">
        <v>5</v>
      </c>
      <c r="D7" s="158">
        <v>5</v>
      </c>
      <c r="E7" s="158">
        <v>4</v>
      </c>
      <c r="F7" s="158">
        <v>4</v>
      </c>
      <c r="G7" s="158">
        <v>15</v>
      </c>
      <c r="H7" s="183">
        <v>14</v>
      </c>
      <c r="I7" s="183">
        <f t="shared" si="0"/>
        <v>47</v>
      </c>
      <c r="J7" s="184">
        <f t="shared" ref="J7:J42" si="1">(I7/$I$6)*100</f>
        <v>78.333333333333329</v>
      </c>
    </row>
    <row r="8" spans="1:11" x14ac:dyDescent="0.25">
      <c r="A8" s="185" t="s">
        <v>26</v>
      </c>
      <c r="B8" s="30" t="s">
        <v>214</v>
      </c>
      <c r="C8" s="186">
        <v>4</v>
      </c>
      <c r="D8" s="186">
        <v>5</v>
      </c>
      <c r="E8" s="186">
        <v>4</v>
      </c>
      <c r="F8" s="186">
        <v>5</v>
      </c>
      <c r="G8" s="186">
        <v>16</v>
      </c>
      <c r="H8" s="183">
        <v>17</v>
      </c>
      <c r="I8" s="183">
        <f t="shared" si="0"/>
        <v>51</v>
      </c>
      <c r="J8" s="184">
        <f t="shared" si="1"/>
        <v>85</v>
      </c>
    </row>
    <row r="9" spans="1:11" x14ac:dyDescent="0.25">
      <c r="A9" s="185" t="s">
        <v>27</v>
      </c>
      <c r="B9" s="30" t="s">
        <v>215</v>
      </c>
      <c r="C9" s="186">
        <v>0</v>
      </c>
      <c r="D9" s="186">
        <v>2</v>
      </c>
      <c r="E9" s="186">
        <v>3</v>
      </c>
      <c r="F9" s="186">
        <v>3</v>
      </c>
      <c r="G9" s="186">
        <v>13</v>
      </c>
      <c r="H9" s="183">
        <v>0</v>
      </c>
      <c r="I9" s="183">
        <f t="shared" si="0"/>
        <v>21</v>
      </c>
      <c r="J9" s="184">
        <f t="shared" si="1"/>
        <v>35</v>
      </c>
    </row>
    <row r="10" spans="1:11" x14ac:dyDescent="0.25">
      <c r="A10" s="185" t="s">
        <v>30</v>
      </c>
      <c r="B10" s="30" t="s">
        <v>216</v>
      </c>
      <c r="C10" s="186">
        <v>2</v>
      </c>
      <c r="D10" s="186">
        <v>4</v>
      </c>
      <c r="E10" s="186">
        <v>3</v>
      </c>
      <c r="F10" s="186">
        <v>4</v>
      </c>
      <c r="G10" s="186">
        <v>14</v>
      </c>
      <c r="H10" s="183">
        <v>0</v>
      </c>
      <c r="I10" s="183">
        <f t="shared" si="0"/>
        <v>27</v>
      </c>
      <c r="J10" s="184">
        <f t="shared" si="1"/>
        <v>45</v>
      </c>
    </row>
    <row r="11" spans="1:11" x14ac:dyDescent="0.25">
      <c r="A11" s="185" t="s">
        <v>31</v>
      </c>
      <c r="B11" s="30" t="s">
        <v>217</v>
      </c>
      <c r="C11" s="186">
        <v>4</v>
      </c>
      <c r="D11" s="186">
        <v>4</v>
      </c>
      <c r="E11" s="186"/>
      <c r="F11" s="186"/>
      <c r="G11" s="186">
        <v>14</v>
      </c>
      <c r="H11" s="183">
        <v>14</v>
      </c>
      <c r="I11" s="183">
        <f t="shared" si="0"/>
        <v>36</v>
      </c>
      <c r="J11" s="184">
        <f t="shared" si="1"/>
        <v>60</v>
      </c>
    </row>
    <row r="12" spans="1:11" x14ac:dyDescent="0.25">
      <c r="A12" s="185" t="s">
        <v>32</v>
      </c>
      <c r="B12" s="30" t="s">
        <v>218</v>
      </c>
      <c r="C12" s="186">
        <v>3</v>
      </c>
      <c r="D12" s="186">
        <v>2</v>
      </c>
      <c r="E12" s="186">
        <v>3</v>
      </c>
      <c r="F12" s="186">
        <v>3</v>
      </c>
      <c r="G12" s="186">
        <v>0</v>
      </c>
      <c r="H12" s="183">
        <v>0</v>
      </c>
      <c r="I12" s="183">
        <f t="shared" si="0"/>
        <v>11</v>
      </c>
      <c r="J12" s="184">
        <f t="shared" si="1"/>
        <v>18.333333333333332</v>
      </c>
    </row>
    <row r="13" spans="1:11" x14ac:dyDescent="0.25">
      <c r="A13" s="185" t="s">
        <v>33</v>
      </c>
      <c r="B13" s="30" t="s">
        <v>219</v>
      </c>
      <c r="C13" s="186">
        <v>0</v>
      </c>
      <c r="D13" s="186">
        <v>1</v>
      </c>
      <c r="E13" s="186">
        <v>3</v>
      </c>
      <c r="F13" s="186">
        <v>3</v>
      </c>
      <c r="G13" s="186">
        <v>0</v>
      </c>
      <c r="H13" s="183">
        <v>13</v>
      </c>
      <c r="I13" s="183">
        <f t="shared" si="0"/>
        <v>20</v>
      </c>
      <c r="J13" s="184">
        <f t="shared" si="1"/>
        <v>33.333333333333329</v>
      </c>
    </row>
    <row r="14" spans="1:11" x14ac:dyDescent="0.25">
      <c r="A14" s="185" t="s">
        <v>34</v>
      </c>
      <c r="B14" s="30" t="s">
        <v>239</v>
      </c>
      <c r="C14" s="186">
        <v>0</v>
      </c>
      <c r="D14" s="186">
        <v>1</v>
      </c>
      <c r="E14" s="186">
        <v>3</v>
      </c>
      <c r="F14" s="186">
        <v>4</v>
      </c>
      <c r="G14" s="186">
        <v>14</v>
      </c>
      <c r="H14" s="183">
        <v>0</v>
      </c>
      <c r="I14" s="183">
        <f t="shared" si="0"/>
        <v>22</v>
      </c>
      <c r="J14" s="184">
        <f t="shared" si="1"/>
        <v>36.666666666666664</v>
      </c>
    </row>
    <row r="15" spans="1:11" x14ac:dyDescent="0.25">
      <c r="A15" s="185" t="s">
        <v>35</v>
      </c>
      <c r="B15" s="30" t="s">
        <v>220</v>
      </c>
      <c r="C15" s="186">
        <v>4</v>
      </c>
      <c r="D15" s="186">
        <v>4</v>
      </c>
      <c r="E15" s="186">
        <v>4</v>
      </c>
      <c r="F15" s="186">
        <v>4</v>
      </c>
      <c r="G15" s="186">
        <v>16</v>
      </c>
      <c r="H15" s="183">
        <v>12</v>
      </c>
      <c r="I15" s="183">
        <f t="shared" si="0"/>
        <v>44</v>
      </c>
      <c r="J15" s="184">
        <f t="shared" si="1"/>
        <v>73.333333333333329</v>
      </c>
    </row>
    <row r="16" spans="1:11" x14ac:dyDescent="0.25">
      <c r="A16" s="185" t="s">
        <v>37</v>
      </c>
      <c r="B16" s="30" t="s">
        <v>221</v>
      </c>
      <c r="C16" s="186">
        <v>0</v>
      </c>
      <c r="D16" s="186">
        <v>1</v>
      </c>
      <c r="E16" s="186"/>
      <c r="F16" s="186"/>
      <c r="G16" s="186">
        <v>0</v>
      </c>
      <c r="H16" s="183">
        <v>0</v>
      </c>
      <c r="I16" s="183">
        <f t="shared" si="0"/>
        <v>1</v>
      </c>
      <c r="J16" s="184">
        <f t="shared" si="1"/>
        <v>1.6666666666666667</v>
      </c>
    </row>
    <row r="17" spans="1:10" x14ac:dyDescent="0.25">
      <c r="A17" s="185" t="s">
        <v>38</v>
      </c>
      <c r="B17" s="30" t="s">
        <v>222</v>
      </c>
      <c r="C17" s="186">
        <v>3</v>
      </c>
      <c r="D17" s="186">
        <v>4</v>
      </c>
      <c r="E17" s="186">
        <v>4</v>
      </c>
      <c r="F17" s="186">
        <v>4</v>
      </c>
      <c r="G17" s="186">
        <v>0</v>
      </c>
      <c r="H17" s="183">
        <v>15</v>
      </c>
      <c r="I17" s="183">
        <f t="shared" si="0"/>
        <v>30</v>
      </c>
      <c r="J17" s="184">
        <f t="shared" si="1"/>
        <v>50</v>
      </c>
    </row>
    <row r="18" spans="1:10" x14ac:dyDescent="0.25">
      <c r="A18" s="185" t="s">
        <v>39</v>
      </c>
      <c r="B18" s="30" t="s">
        <v>223</v>
      </c>
      <c r="C18" s="186">
        <v>4</v>
      </c>
      <c r="D18" s="186">
        <v>4</v>
      </c>
      <c r="E18" s="186">
        <v>3</v>
      </c>
      <c r="F18" s="186">
        <v>4</v>
      </c>
      <c r="G18" s="186">
        <v>17</v>
      </c>
      <c r="H18" s="183">
        <v>16</v>
      </c>
      <c r="I18" s="183">
        <f t="shared" si="0"/>
        <v>48</v>
      </c>
      <c r="J18" s="184">
        <f t="shared" si="1"/>
        <v>80</v>
      </c>
    </row>
    <row r="19" spans="1:10" x14ac:dyDescent="0.25">
      <c r="A19" s="185" t="s">
        <v>40</v>
      </c>
      <c r="B19" s="30" t="s">
        <v>224</v>
      </c>
      <c r="C19" s="186">
        <v>0</v>
      </c>
      <c r="D19" s="186">
        <v>3</v>
      </c>
      <c r="E19" s="186"/>
      <c r="F19" s="186"/>
      <c r="G19" s="186">
        <v>16</v>
      </c>
      <c r="H19" s="183">
        <v>0</v>
      </c>
      <c r="I19" s="183">
        <f t="shared" si="0"/>
        <v>19</v>
      </c>
      <c r="J19" s="184">
        <f t="shared" si="1"/>
        <v>31.666666666666664</v>
      </c>
    </row>
    <row r="20" spans="1:10" x14ac:dyDescent="0.25">
      <c r="A20" s="185" t="s">
        <v>41</v>
      </c>
      <c r="B20" s="30" t="s">
        <v>225</v>
      </c>
      <c r="C20" s="186">
        <v>3</v>
      </c>
      <c r="D20" s="186">
        <v>4</v>
      </c>
      <c r="E20" s="186">
        <v>4</v>
      </c>
      <c r="F20" s="186">
        <v>3</v>
      </c>
      <c r="G20" s="186">
        <v>14</v>
      </c>
      <c r="H20" s="183">
        <v>0</v>
      </c>
      <c r="I20" s="183">
        <f t="shared" si="0"/>
        <v>28</v>
      </c>
      <c r="J20" s="184">
        <f t="shared" si="1"/>
        <v>46.666666666666664</v>
      </c>
    </row>
    <row r="21" spans="1:10" x14ac:dyDescent="0.25">
      <c r="A21" s="185" t="s">
        <v>42</v>
      </c>
      <c r="B21" s="30" t="s">
        <v>226</v>
      </c>
      <c r="C21" s="186">
        <v>0</v>
      </c>
      <c r="D21" s="186">
        <v>1</v>
      </c>
      <c r="E21" s="186"/>
      <c r="F21" s="186"/>
      <c r="G21" s="186">
        <v>0</v>
      </c>
      <c r="H21" s="183">
        <v>12</v>
      </c>
      <c r="I21" s="183">
        <f t="shared" si="0"/>
        <v>13</v>
      </c>
      <c r="J21" s="184">
        <f t="shared" si="1"/>
        <v>21.666666666666668</v>
      </c>
    </row>
    <row r="22" spans="1:10" x14ac:dyDescent="0.25">
      <c r="A22" s="185" t="s">
        <v>44</v>
      </c>
      <c r="B22" s="104" t="s">
        <v>227</v>
      </c>
      <c r="C22" s="186">
        <v>3</v>
      </c>
      <c r="D22" s="186">
        <v>3</v>
      </c>
      <c r="E22" s="186">
        <v>3</v>
      </c>
      <c r="F22" s="186">
        <v>4</v>
      </c>
      <c r="G22" s="186">
        <v>18</v>
      </c>
      <c r="H22" s="188">
        <v>16</v>
      </c>
      <c r="I22" s="188">
        <f t="shared" si="0"/>
        <v>47</v>
      </c>
      <c r="J22" s="189">
        <f t="shared" si="1"/>
        <v>78.333333333333329</v>
      </c>
    </row>
    <row r="23" spans="1:10" x14ac:dyDescent="0.25">
      <c r="A23" s="185" t="s">
        <v>45</v>
      </c>
      <c r="B23" s="30" t="s">
        <v>228</v>
      </c>
      <c r="C23" s="158">
        <v>3</v>
      </c>
      <c r="D23" s="158">
        <v>4</v>
      </c>
      <c r="E23" s="158">
        <v>4</v>
      </c>
      <c r="F23" s="158">
        <v>5</v>
      </c>
      <c r="G23" s="158">
        <v>17</v>
      </c>
      <c r="H23" s="188">
        <v>15</v>
      </c>
      <c r="I23" s="188">
        <f t="shared" si="0"/>
        <v>48</v>
      </c>
      <c r="J23" s="189">
        <f t="shared" si="1"/>
        <v>80</v>
      </c>
    </row>
    <row r="24" spans="1:10" x14ac:dyDescent="0.25">
      <c r="A24" s="185" t="s">
        <v>46</v>
      </c>
      <c r="B24" s="30" t="s">
        <v>229</v>
      </c>
      <c r="C24" s="186">
        <v>4</v>
      </c>
      <c r="D24" s="186">
        <v>4</v>
      </c>
      <c r="E24" s="186">
        <v>4</v>
      </c>
      <c r="F24" s="186">
        <v>4</v>
      </c>
      <c r="G24" s="186">
        <v>0</v>
      </c>
      <c r="H24" s="188">
        <v>0</v>
      </c>
      <c r="I24" s="188">
        <f t="shared" si="0"/>
        <v>16</v>
      </c>
      <c r="J24" s="189">
        <f t="shared" si="1"/>
        <v>26.666666666666668</v>
      </c>
    </row>
    <row r="25" spans="1:10" x14ac:dyDescent="0.25">
      <c r="A25" s="185" t="s">
        <v>48</v>
      </c>
      <c r="B25" s="30" t="s">
        <v>230</v>
      </c>
      <c r="C25" s="186">
        <v>3</v>
      </c>
      <c r="D25" s="186">
        <v>3</v>
      </c>
      <c r="E25" s="186">
        <v>4</v>
      </c>
      <c r="F25" s="186">
        <v>3</v>
      </c>
      <c r="G25" s="186">
        <v>16</v>
      </c>
      <c r="H25" s="188">
        <v>13</v>
      </c>
      <c r="I25" s="188">
        <f t="shared" si="0"/>
        <v>42</v>
      </c>
      <c r="J25" s="189">
        <f t="shared" si="1"/>
        <v>70</v>
      </c>
    </row>
    <row r="26" spans="1:10" x14ac:dyDescent="0.25">
      <c r="A26" s="185" t="s">
        <v>50</v>
      </c>
      <c r="B26" s="30" t="s">
        <v>231</v>
      </c>
      <c r="C26" s="186">
        <v>2</v>
      </c>
      <c r="D26" s="186">
        <v>3</v>
      </c>
      <c r="E26" s="186">
        <v>3</v>
      </c>
      <c r="F26" s="186">
        <v>3</v>
      </c>
      <c r="G26" s="186">
        <v>0</v>
      </c>
      <c r="H26" s="188">
        <v>12</v>
      </c>
      <c r="I26" s="188">
        <f t="shared" si="0"/>
        <v>23</v>
      </c>
      <c r="J26" s="189">
        <f t="shared" si="1"/>
        <v>38.333333333333336</v>
      </c>
    </row>
    <row r="27" spans="1:10" x14ac:dyDescent="0.25">
      <c r="A27" s="185" t="s">
        <v>51</v>
      </c>
      <c r="B27" s="30" t="s">
        <v>232</v>
      </c>
      <c r="C27" s="186">
        <v>5</v>
      </c>
      <c r="D27" s="186">
        <v>5</v>
      </c>
      <c r="E27" s="186">
        <v>4</v>
      </c>
      <c r="F27" s="186">
        <v>5</v>
      </c>
      <c r="G27" s="186">
        <v>16</v>
      </c>
      <c r="H27" s="188">
        <v>15</v>
      </c>
      <c r="I27" s="188">
        <f t="shared" si="0"/>
        <v>50</v>
      </c>
      <c r="J27" s="189">
        <f t="shared" si="1"/>
        <v>83.333333333333343</v>
      </c>
    </row>
    <row r="28" spans="1:10" x14ac:dyDescent="0.25">
      <c r="A28" s="185" t="s">
        <v>60</v>
      </c>
      <c r="B28" s="30" t="s">
        <v>233</v>
      </c>
      <c r="C28" s="186">
        <v>4</v>
      </c>
      <c r="D28" s="186">
        <v>4</v>
      </c>
      <c r="E28" s="186">
        <v>4</v>
      </c>
      <c r="F28" s="186">
        <v>4</v>
      </c>
      <c r="G28" s="186">
        <v>13</v>
      </c>
      <c r="H28" s="188">
        <v>0</v>
      </c>
      <c r="I28" s="188">
        <f t="shared" si="0"/>
        <v>29</v>
      </c>
      <c r="J28" s="189">
        <f t="shared" si="1"/>
        <v>48.333333333333336</v>
      </c>
    </row>
    <row r="29" spans="1:10" x14ac:dyDescent="0.25">
      <c r="A29" s="185" t="s">
        <v>61</v>
      </c>
      <c r="B29" s="30" t="s">
        <v>234</v>
      </c>
      <c r="C29" s="186">
        <v>5</v>
      </c>
      <c r="D29" s="186">
        <v>5</v>
      </c>
      <c r="E29" s="186">
        <v>5</v>
      </c>
      <c r="F29" s="186">
        <v>4</v>
      </c>
      <c r="G29" s="186">
        <v>17</v>
      </c>
      <c r="H29" s="188">
        <v>18</v>
      </c>
      <c r="I29" s="188">
        <f t="shared" si="0"/>
        <v>54</v>
      </c>
      <c r="J29" s="189">
        <f t="shared" si="1"/>
        <v>90</v>
      </c>
    </row>
    <row r="30" spans="1:10" x14ac:dyDescent="0.25">
      <c r="A30" s="185" t="s">
        <v>62</v>
      </c>
      <c r="B30" s="30" t="s">
        <v>235</v>
      </c>
      <c r="C30" s="186">
        <v>0</v>
      </c>
      <c r="D30" s="186">
        <v>1</v>
      </c>
      <c r="E30" s="186"/>
      <c r="F30" s="186"/>
      <c r="G30" s="186">
        <v>0</v>
      </c>
      <c r="H30" s="188">
        <v>0</v>
      </c>
      <c r="I30" s="188">
        <f t="shared" si="0"/>
        <v>1</v>
      </c>
      <c r="J30" s="189">
        <f t="shared" si="1"/>
        <v>1.6666666666666667</v>
      </c>
    </row>
    <row r="31" spans="1:10" x14ac:dyDescent="0.25">
      <c r="A31" s="185" t="s">
        <v>63</v>
      </c>
      <c r="B31" s="30" t="s">
        <v>236</v>
      </c>
      <c r="C31" s="186">
        <v>3</v>
      </c>
      <c r="D31" s="186">
        <v>4</v>
      </c>
      <c r="E31" s="186">
        <v>4</v>
      </c>
      <c r="F31" s="186">
        <v>5</v>
      </c>
      <c r="G31" s="186">
        <v>0</v>
      </c>
      <c r="H31" s="188">
        <v>14</v>
      </c>
      <c r="I31" s="188">
        <f t="shared" si="0"/>
        <v>30</v>
      </c>
      <c r="J31" s="189">
        <f t="shared" si="1"/>
        <v>50</v>
      </c>
    </row>
    <row r="32" spans="1:10" x14ac:dyDescent="0.25">
      <c r="A32" s="185" t="s">
        <v>64</v>
      </c>
      <c r="B32" s="30" t="s">
        <v>237</v>
      </c>
      <c r="C32" s="186">
        <v>0</v>
      </c>
      <c r="D32" s="186">
        <v>1</v>
      </c>
      <c r="E32" s="186">
        <v>2</v>
      </c>
      <c r="F32" s="186">
        <v>3</v>
      </c>
      <c r="G32" s="186">
        <v>12</v>
      </c>
      <c r="H32" s="188">
        <v>0</v>
      </c>
      <c r="I32" s="188">
        <f t="shared" si="0"/>
        <v>18</v>
      </c>
      <c r="J32" s="189">
        <f t="shared" si="1"/>
        <v>30</v>
      </c>
    </row>
    <row r="33" spans="1:10" x14ac:dyDescent="0.25">
      <c r="A33" s="185" t="s">
        <v>65</v>
      </c>
      <c r="B33" s="182" t="s">
        <v>240</v>
      </c>
      <c r="C33" s="186">
        <v>4</v>
      </c>
      <c r="D33" s="186">
        <v>5</v>
      </c>
      <c r="E33" s="186">
        <v>4</v>
      </c>
      <c r="F33" s="186">
        <v>5</v>
      </c>
      <c r="G33" s="186">
        <v>0</v>
      </c>
      <c r="H33" s="188">
        <v>14</v>
      </c>
      <c r="I33" s="188">
        <f t="shared" si="0"/>
        <v>32</v>
      </c>
      <c r="J33" s="189">
        <f t="shared" si="1"/>
        <v>53.333333333333336</v>
      </c>
    </row>
    <row r="34" spans="1:10" x14ac:dyDescent="0.25">
      <c r="A34" s="185" t="s">
        <v>66</v>
      </c>
      <c r="B34" s="190"/>
      <c r="C34" s="186"/>
      <c r="D34" s="186"/>
      <c r="E34" s="186"/>
      <c r="F34" s="186"/>
      <c r="G34" s="186"/>
      <c r="H34" s="188"/>
      <c r="I34" s="188">
        <f t="shared" si="0"/>
        <v>0</v>
      </c>
      <c r="J34" s="189">
        <f t="shared" si="1"/>
        <v>0</v>
      </c>
    </row>
    <row r="35" spans="1:10" x14ac:dyDescent="0.25">
      <c r="A35" s="185" t="s">
        <v>99</v>
      </c>
      <c r="B35" s="190"/>
      <c r="C35" s="186"/>
      <c r="D35" s="186"/>
      <c r="E35" s="186"/>
      <c r="F35" s="186"/>
      <c r="G35" s="186"/>
      <c r="H35" s="188"/>
      <c r="I35" s="188">
        <f t="shared" si="0"/>
        <v>0</v>
      </c>
      <c r="J35" s="189">
        <f t="shared" si="1"/>
        <v>0</v>
      </c>
    </row>
    <row r="36" spans="1:10" ht="18.75" customHeight="1" x14ac:dyDescent="0.25">
      <c r="A36" s="185" t="s">
        <v>100</v>
      </c>
      <c r="B36" s="190"/>
      <c r="C36" s="186"/>
      <c r="D36" s="186"/>
      <c r="E36" s="186"/>
      <c r="F36" s="186"/>
      <c r="G36" s="186"/>
      <c r="H36" s="188"/>
      <c r="I36" s="188">
        <f t="shared" si="0"/>
        <v>0</v>
      </c>
      <c r="J36" s="189">
        <f t="shared" si="1"/>
        <v>0</v>
      </c>
    </row>
    <row r="37" spans="1:10" x14ac:dyDescent="0.25">
      <c r="A37" s="185" t="s">
        <v>101</v>
      </c>
      <c r="B37" s="190"/>
      <c r="C37" s="186"/>
      <c r="D37" s="186"/>
      <c r="E37" s="186"/>
      <c r="F37" s="186"/>
      <c r="G37" s="186"/>
      <c r="H37" s="188"/>
      <c r="I37" s="188">
        <f t="shared" si="0"/>
        <v>0</v>
      </c>
      <c r="J37" s="189">
        <f t="shared" si="1"/>
        <v>0</v>
      </c>
    </row>
    <row r="38" spans="1:10" x14ac:dyDescent="0.25">
      <c r="A38" s="185" t="s">
        <v>102</v>
      </c>
      <c r="B38" s="190"/>
      <c r="C38" s="186"/>
      <c r="D38" s="186"/>
      <c r="E38" s="186"/>
      <c r="F38" s="186"/>
      <c r="G38" s="186"/>
      <c r="H38" s="188"/>
      <c r="I38" s="188">
        <f t="shared" si="0"/>
        <v>0</v>
      </c>
      <c r="J38" s="189">
        <f t="shared" si="1"/>
        <v>0</v>
      </c>
    </row>
    <row r="39" spans="1:10" x14ac:dyDescent="0.25">
      <c r="A39" s="192" t="s">
        <v>103</v>
      </c>
      <c r="B39" s="193"/>
      <c r="C39" s="194"/>
      <c r="D39" s="194"/>
      <c r="E39" s="194"/>
      <c r="F39" s="194"/>
      <c r="G39" s="194"/>
      <c r="H39" s="195"/>
      <c r="I39" s="195">
        <f t="shared" si="0"/>
        <v>0</v>
      </c>
      <c r="J39" s="196">
        <f t="shared" si="1"/>
        <v>0</v>
      </c>
    </row>
    <row r="40" spans="1:10" x14ac:dyDescent="0.25">
      <c r="A40" s="192" t="s">
        <v>189</v>
      </c>
      <c r="B40" s="190"/>
      <c r="C40" s="186"/>
      <c r="D40" s="186"/>
      <c r="E40" s="186"/>
      <c r="F40" s="186"/>
      <c r="G40" s="186"/>
      <c r="H40" s="188"/>
      <c r="I40" s="195">
        <f t="shared" si="0"/>
        <v>0</v>
      </c>
      <c r="J40" s="196">
        <f t="shared" si="1"/>
        <v>0</v>
      </c>
    </row>
    <row r="41" spans="1:10" x14ac:dyDescent="0.25">
      <c r="A41" s="192" t="s">
        <v>194</v>
      </c>
      <c r="B41" s="190"/>
      <c r="C41" s="186"/>
      <c r="D41" s="186"/>
      <c r="E41" s="186"/>
      <c r="F41" s="186"/>
      <c r="G41" s="186"/>
      <c r="H41" s="188"/>
      <c r="I41" s="195">
        <f t="shared" si="0"/>
        <v>0</v>
      </c>
      <c r="J41" s="196">
        <f t="shared" si="1"/>
        <v>0</v>
      </c>
    </row>
    <row r="42" spans="1:10" ht="16.5" thickBot="1" x14ac:dyDescent="0.3">
      <c r="A42" s="191" t="s">
        <v>195</v>
      </c>
      <c r="B42" s="22"/>
      <c r="C42" s="186"/>
      <c r="D42" s="186"/>
      <c r="E42" s="186"/>
      <c r="F42" s="186"/>
      <c r="G42" s="186"/>
      <c r="H42" s="188"/>
      <c r="I42" s="188">
        <f t="shared" si="0"/>
        <v>0</v>
      </c>
      <c r="J42" s="197">
        <f t="shared" si="1"/>
        <v>0</v>
      </c>
    </row>
    <row r="43" spans="1:10" x14ac:dyDescent="0.25">
      <c r="F43" s="28"/>
      <c r="G43" s="28"/>
    </row>
  </sheetData>
  <mergeCells count="4">
    <mergeCell ref="A1:J1"/>
    <mergeCell ref="A2:J2"/>
    <mergeCell ref="A5:A6"/>
    <mergeCell ref="B5:B6"/>
  </mergeCells>
  <pageMargins left="0.7" right="0.7" top="0.75" bottom="0.75" header="0.3" footer="0.3"/>
  <pageSetup paperSize="9" orientation="portrait" r:id="rId1"/>
  <headerFooter>
    <oddHeader>&amp;L&amp;8PEDAGOŠKI FAKULTET&amp;C&amp;8ODSJEK ZA PREDŠKOLSKI ODGOJ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0"/>
  <sheetViews>
    <sheetView view="pageLayout" workbookViewId="0">
      <selection activeCell="A10" sqref="A10"/>
    </sheetView>
  </sheetViews>
  <sheetFormatPr defaultColWidth="8.42578125" defaultRowHeight="15" x14ac:dyDescent="0.25"/>
  <cols>
    <col min="1" max="16" width="4.7109375" style="1" customWidth="1"/>
    <col min="17" max="18" width="2.42578125" style="1" customWidth="1"/>
    <col min="19" max="20" width="20.140625" style="1" customWidth="1"/>
    <col min="21" max="16384" width="8.42578125" style="1"/>
  </cols>
  <sheetData>
    <row r="1" spans="1:18" x14ac:dyDescent="0.25">
      <c r="A1" s="241"/>
      <c r="B1" s="242"/>
      <c r="C1" s="243"/>
      <c r="E1" s="4" t="s">
        <v>1</v>
      </c>
      <c r="F1" s="5"/>
      <c r="G1" s="250" t="str">
        <f>OPCI_PODACI!B12</f>
        <v>Ahmetašević Arijana</v>
      </c>
      <c r="H1" s="250"/>
      <c r="I1" s="250"/>
      <c r="J1" s="250"/>
      <c r="K1" s="250"/>
      <c r="L1" s="250"/>
      <c r="M1" s="250"/>
      <c r="N1" s="5" t="s">
        <v>2</v>
      </c>
      <c r="O1" s="5"/>
      <c r="P1" s="251">
        <f>OPCI_PODACI!C12</f>
        <v>0</v>
      </c>
      <c r="Q1" s="250"/>
      <c r="R1" s="252"/>
    </row>
    <row r="2" spans="1:18" x14ac:dyDescent="0.25">
      <c r="A2" s="244"/>
      <c r="B2" s="245"/>
      <c r="C2" s="246"/>
      <c r="D2" s="24"/>
      <c r="E2" s="6" t="s">
        <v>4</v>
      </c>
      <c r="F2" s="7"/>
      <c r="G2" s="250">
        <f>OPCI_PODACI!D12</f>
        <v>0</v>
      </c>
      <c r="H2" s="250"/>
      <c r="I2" s="250"/>
      <c r="J2" s="7" t="s">
        <v>5</v>
      </c>
      <c r="K2" s="7"/>
      <c r="L2" s="250" t="str">
        <f>OPCI_PODACI!C2</f>
        <v>2014/15.</v>
      </c>
      <c r="M2" s="250"/>
      <c r="N2" s="7" t="s">
        <v>6</v>
      </c>
      <c r="O2" s="7"/>
      <c r="P2" s="253" t="str">
        <f>OPCI_PODACI!C3</f>
        <v>V</v>
      </c>
      <c r="Q2" s="253"/>
      <c r="R2" s="254"/>
    </row>
    <row r="3" spans="1:18" ht="15.75" x14ac:dyDescent="0.25">
      <c r="A3" s="244"/>
      <c r="B3" s="245"/>
      <c r="C3" s="246"/>
      <c r="D3" s="24"/>
      <c r="E3" s="6" t="s">
        <v>8</v>
      </c>
      <c r="F3" s="7"/>
      <c r="G3" s="255" t="str">
        <f>OPCI_PODACI!C4</f>
        <v>FILMSKA RTV KULTURA</v>
      </c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6"/>
    </row>
    <row r="4" spans="1:18" x14ac:dyDescent="0.25">
      <c r="A4" s="244"/>
      <c r="B4" s="245"/>
      <c r="C4" s="246"/>
      <c r="D4" s="24"/>
      <c r="E4" s="6" t="s">
        <v>9</v>
      </c>
      <c r="F4" s="7"/>
      <c r="G4" s="250">
        <f>OPCI_PODACI!C5</f>
        <v>5</v>
      </c>
      <c r="H4" s="250"/>
      <c r="I4" s="250"/>
      <c r="J4" s="257" t="s">
        <v>10</v>
      </c>
      <c r="K4" s="257"/>
      <c r="L4" s="257"/>
      <c r="M4" s="257"/>
      <c r="N4" s="257"/>
      <c r="O4" s="250" t="str">
        <f>OPCI_PODACI!C6</f>
        <v>2 + 2 + 0</v>
      </c>
      <c r="P4" s="250"/>
      <c r="Q4" s="250"/>
      <c r="R4" s="8"/>
    </row>
    <row r="5" spans="1:18" x14ac:dyDescent="0.25">
      <c r="A5" s="247"/>
      <c r="B5" s="248"/>
      <c r="C5" s="249"/>
      <c r="D5" s="24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18" x14ac:dyDescent="0.25">
      <c r="B6" s="24"/>
      <c r="C6" s="24"/>
      <c r="D6" s="24"/>
    </row>
    <row r="7" spans="1:18" x14ac:dyDescent="0.25">
      <c r="A7" s="12" t="s">
        <v>11</v>
      </c>
      <c r="B7" s="13"/>
      <c r="C7" s="13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9" spans="1:18" x14ac:dyDescent="0.25">
      <c r="A9" s="59" t="str">
        <f>PRISUSTVO_PR!C3</f>
        <v>3.10.</v>
      </c>
      <c r="B9" s="59" t="str">
        <f>PRISUSTVO_PR!D3</f>
        <v>10.10.</v>
      </c>
      <c r="C9" s="59" t="str">
        <f>PRISUSTVO_PR!E3</f>
        <v>17.10.</v>
      </c>
      <c r="D9" s="59" t="str">
        <f>PRISUSTVO_PR!F3</f>
        <v>24.10.</v>
      </c>
      <c r="E9" s="59" t="str">
        <f>PRISUSTVO_PR!G3</f>
        <v>31.10.</v>
      </c>
      <c r="F9" s="59" t="str">
        <f>PRISUSTVO_PR!H3</f>
        <v>7.11.</v>
      </c>
      <c r="G9" s="59" t="str">
        <f>PRISUSTVO_PR!I3</f>
        <v>14.11.</v>
      </c>
      <c r="H9" s="59" t="str">
        <f>PRISUSTVO_PR!J3</f>
        <v>21.11.</v>
      </c>
      <c r="I9" s="59" t="str">
        <f>PRISUSTVO_PR!K3</f>
        <v>28.11.</v>
      </c>
      <c r="J9" s="59" t="str">
        <f>PRISUSTVO_PR!L3</f>
        <v>5.12.</v>
      </c>
      <c r="K9" s="59" t="str">
        <f>PRISUSTVO_PR!M3</f>
        <v>12.12.</v>
      </c>
      <c r="L9" s="59" t="str">
        <f>PRISUSTVO_PR!N3</f>
        <v>19.12.</v>
      </c>
      <c r="M9" s="59" t="str">
        <f>PRISUSTVO_PR!O3</f>
        <v>26.12.</v>
      </c>
      <c r="N9" s="59" t="str">
        <f>PRISUSTVO_PR!P3</f>
        <v>3.1.</v>
      </c>
      <c r="O9" s="59" t="str">
        <f>PRISUSTVO_PR!Q3</f>
        <v>9.1.</v>
      </c>
      <c r="Q9" s="258">
        <f>PRISUSTVO_PR!S4</f>
        <v>5</v>
      </c>
      <c r="R9" s="259"/>
    </row>
    <row r="10" spans="1:18" x14ac:dyDescent="0.25">
      <c r="A10" s="14">
        <f>IF(PRISUSTVO_PR!C4=1,1,IF(PRISUSTVO_PR!C4=2,2,IF(PRISUSTVO_PR!C4=3,3,0)))</f>
        <v>2</v>
      </c>
      <c r="B10" s="14">
        <f>IF(PRISUSTVO_PR!D4=1,1,IF(PRISUSTVO_PR!D4=2,2,IF(PRISUSTVO_PR!D4=3,3,0)))</f>
        <v>2</v>
      </c>
      <c r="C10" s="14">
        <f>IF(PRISUSTVO_PR!E4=1,1,IF(PRISUSTVO_PR!E4=2,2,IF(PRISUSTVO_PR!E4=3,3,0)))</f>
        <v>2</v>
      </c>
      <c r="D10" s="14">
        <f>IF(PRISUSTVO_PR!F4=1,1,IF(PRISUSTVO_PR!F4=2,2,IF(PRISUSTVO_PR!F4=3,3,0)))</f>
        <v>2</v>
      </c>
      <c r="E10" s="14">
        <f>IF(PRISUSTVO_PR!G4=1,1,IF(PRISUSTVO_PR!G4=2,2,IF(PRISUSTVO_PR!G4=3,3,0)))</f>
        <v>2</v>
      </c>
      <c r="F10" s="14">
        <f>IF(PRISUSTVO_PR!H4=1,1,IF(PRISUSTVO_PR!H4=2,2,IF(PRISUSTVO_PR!H4=3,3,0)))</f>
        <v>2</v>
      </c>
      <c r="G10" s="14">
        <f>IF(PRISUSTVO_PR!I4=1,1,IF(PRISUSTVO_PR!I4=2,2,IF(PRISUSTVO_PR!I4=3,3,0)))</f>
        <v>2</v>
      </c>
      <c r="H10" s="14">
        <f>IF(PRISUSTVO_PR!J4=1,1,IF(PRISUSTVO_PR!J4=2,2,IF(PRISUSTVO_PR!J4=3,3,0)))</f>
        <v>2</v>
      </c>
      <c r="I10" s="14">
        <f>IF(PRISUSTVO_PR!K4=1,1,IF(PRISUSTVO_PR!K4=2,2,IF(PRISUSTVO_PR!K4=3,3,0)))</f>
        <v>2</v>
      </c>
      <c r="J10" s="14">
        <f>IF(PRISUSTVO_PR!L4=1,1,IF(PRISUSTVO_PR!L4=2,2,IF(PRISUSTVO_PR!L4=3,3,0)))</f>
        <v>2</v>
      </c>
      <c r="K10" s="14">
        <f>IF(PRISUSTVO_PR!M4=1,1,IF(PRISUSTVO_PR!M4=2,2,IF(PRISUSTVO_PR!M4=3,3,0)))</f>
        <v>2</v>
      </c>
      <c r="L10" s="14">
        <f>IF(PRISUSTVO_PR!N4=1,1,IF(PRISUSTVO_PR!N4=2,2,IF(PRISUSTVO_PR!N4=3,3,0)))</f>
        <v>2</v>
      </c>
      <c r="M10" s="14">
        <f>IF(PRISUSTVO_PR!O4=1,1,IF(PRISUSTVO_PR!O4=2,2,IF(PRISUSTVO_PR!O4=3,3,0)))</f>
        <v>2</v>
      </c>
      <c r="N10" s="14">
        <f>IF(PRISUSTVO_PR!P4=1,1,IF(PRISUSTVO_PR!P4=2,2,IF(PRISUSTVO_PR!P4=3,3,0)))</f>
        <v>2</v>
      </c>
      <c r="O10" s="14">
        <f>IF(PRISUSTVO_PR!Q4=1,1,IF(PRISUSTVO_PR!Q4=2,2,IF(PRISUSTVO_PR!Q4=3,3,0)))</f>
        <v>2</v>
      </c>
      <c r="Q10" s="260"/>
      <c r="R10" s="261"/>
    </row>
    <row r="12" spans="1:18" x14ac:dyDescent="0.25">
      <c r="A12" s="12" t="s">
        <v>12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x14ac:dyDescent="0.25">
      <c r="C13" s="15"/>
    </row>
    <row r="14" spans="1:18" x14ac:dyDescent="0.25">
      <c r="A14" s="60" t="str">
        <f>PRISUSTVO_VJ!C3</f>
        <v>11.10.</v>
      </c>
      <c r="B14" s="60" t="str">
        <f>PRISUSTVO_VJ!D3</f>
        <v>18.10.</v>
      </c>
      <c r="C14" s="60" t="str">
        <f>PRISUSTVO_VJ!E3</f>
        <v>19.10.</v>
      </c>
      <c r="D14" s="60" t="str">
        <f>PRISUSTVO_VJ!F3</f>
        <v>21.10.</v>
      </c>
      <c r="E14" s="60" t="str">
        <f>PRISUSTVO_VJ!G3</f>
        <v>28.10.</v>
      </c>
      <c r="F14" s="60" t="str">
        <f>PRISUSTVO_VJ!H3</f>
        <v>4.11.</v>
      </c>
      <c r="G14" s="60" t="str">
        <f>PRISUSTVO_VJ!I3</f>
        <v>11.11.</v>
      </c>
      <c r="H14" s="60" t="str">
        <f>PRISUSTVO_VJ!J3</f>
        <v>18.11.</v>
      </c>
      <c r="I14" s="60" t="str">
        <f>PRISUSTVO_VJ!K3</f>
        <v>2-12.</v>
      </c>
      <c r="J14" s="60" t="str">
        <f>PRISUSTVO_VJ!L3</f>
        <v>9.12.</v>
      </c>
      <c r="K14" s="60" t="str">
        <f>PRISUSTVO_VJ!M3</f>
        <v>16.12.</v>
      </c>
      <c r="L14" s="60" t="str">
        <f>PRISUSTVO_VJ!N3</f>
        <v>23.12.</v>
      </c>
      <c r="M14" s="60" t="str">
        <f>PRISUSTVO_VJ!O3</f>
        <v>29.12.</v>
      </c>
      <c r="N14" s="60" t="str">
        <f>PRISUSTVO_VJ!P3</f>
        <v>6.1.</v>
      </c>
      <c r="O14" s="60" t="str">
        <f>PRISUSTVO_VJ!Q3</f>
        <v>13.1.</v>
      </c>
      <c r="Q14" s="258">
        <f>PRISUSTVO_VJ!S4</f>
        <v>5</v>
      </c>
      <c r="R14" s="259"/>
    </row>
    <row r="15" spans="1:18" x14ac:dyDescent="0.25">
      <c r="A15" s="26">
        <f>PRISUSTVO_VJ!C4</f>
        <v>3</v>
      </c>
      <c r="B15" s="26">
        <f>PRISUSTVO_VJ!D4</f>
        <v>3</v>
      </c>
      <c r="C15" s="26">
        <f>PRISUSTVO_VJ!E4</f>
        <v>3</v>
      </c>
      <c r="D15" s="26">
        <f>PRISUSTVO_VJ!F4</f>
        <v>3</v>
      </c>
      <c r="E15" s="26">
        <f>PRISUSTVO_VJ!G4</f>
        <v>3</v>
      </c>
      <c r="F15" s="26">
        <f>PRISUSTVO_VJ!H4</f>
        <v>3</v>
      </c>
      <c r="G15" s="26">
        <f>PRISUSTVO_VJ!I4</f>
        <v>3</v>
      </c>
      <c r="H15" s="26">
        <f>PRISUSTVO_VJ!J4</f>
        <v>3</v>
      </c>
      <c r="I15" s="26">
        <f>PRISUSTVO_VJ!K4</f>
        <v>3</v>
      </c>
      <c r="J15" s="26">
        <f>PRISUSTVO_VJ!L4</f>
        <v>3</v>
      </c>
      <c r="K15" s="26">
        <f>PRISUSTVO_VJ!M4</f>
        <v>3</v>
      </c>
      <c r="L15" s="26">
        <f>PRISUSTVO_VJ!N4</f>
        <v>3</v>
      </c>
      <c r="M15" s="26">
        <f>PRISUSTVO_VJ!O4</f>
        <v>3</v>
      </c>
      <c r="N15" s="26">
        <f>PRISUSTVO_VJ!P4</f>
        <v>3</v>
      </c>
      <c r="O15" s="26">
        <f>PRISUSTVO_VJ!Q4</f>
        <v>3</v>
      </c>
      <c r="P15" s="24"/>
      <c r="Q15" s="260"/>
      <c r="R15" s="261"/>
    </row>
    <row r="16" spans="1:18" ht="18.75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4"/>
      <c r="Q16" s="61"/>
      <c r="R16" s="61"/>
    </row>
    <row r="17" spans="1:18" ht="18.75" x14ac:dyDescent="0.25">
      <c r="A17" s="93" t="s">
        <v>88</v>
      </c>
      <c r="B17" s="93"/>
      <c r="C17" s="93"/>
      <c r="D17" s="93"/>
      <c r="E17" s="93"/>
      <c r="F17" s="93"/>
      <c r="G17" s="21"/>
      <c r="H17" s="21"/>
      <c r="I17" s="21"/>
      <c r="J17" s="21"/>
      <c r="K17" s="21"/>
      <c r="L17" s="21"/>
      <c r="M17" s="21"/>
      <c r="N17" s="21"/>
      <c r="O17" s="21"/>
      <c r="P17" s="24"/>
      <c r="Q17" s="61"/>
      <c r="R17" s="61"/>
    </row>
    <row r="18" spans="1:18" ht="18.75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4"/>
      <c r="Q18" s="61"/>
      <c r="R18" s="61"/>
    </row>
    <row r="19" spans="1:18" ht="18.75" x14ac:dyDescent="0.25">
      <c r="A19" s="297" t="s">
        <v>28</v>
      </c>
      <c r="B19" s="297"/>
      <c r="C19" s="297"/>
      <c r="D19" s="277" t="s">
        <v>22</v>
      </c>
      <c r="E19" s="277"/>
      <c r="F19" s="277"/>
      <c r="G19" s="277" t="s">
        <v>29</v>
      </c>
      <c r="H19" s="277"/>
      <c r="I19" s="277"/>
      <c r="J19" s="277" t="s">
        <v>14</v>
      </c>
      <c r="K19" s="277"/>
      <c r="L19" s="277"/>
      <c r="M19" s="21"/>
      <c r="N19" s="21"/>
      <c r="O19" s="21"/>
      <c r="P19" s="24"/>
      <c r="Q19" s="61"/>
      <c r="R19" s="61"/>
    </row>
    <row r="20" spans="1:18" ht="18.75" customHeight="1" x14ac:dyDescent="0.25">
      <c r="A20" s="298" t="str">
        <f>OPCI_PODACI!C51</f>
        <v>14.11.2011.</v>
      </c>
      <c r="B20" s="298"/>
      <c r="C20" s="298"/>
      <c r="D20" s="279">
        <f>KOL_1!H8</f>
        <v>46</v>
      </c>
      <c r="E20" s="279"/>
      <c r="F20" s="279"/>
      <c r="G20" s="278">
        <f>KOL_1!I8</f>
        <v>79.310344827586206</v>
      </c>
      <c r="H20" s="279"/>
      <c r="I20" s="279"/>
      <c r="J20" s="279">
        <f>KOL_1!J8</f>
        <v>15</v>
      </c>
      <c r="K20" s="279"/>
      <c r="L20" s="279"/>
      <c r="M20" s="21"/>
      <c r="N20" s="21"/>
      <c r="O20" s="21"/>
      <c r="P20" s="24"/>
      <c r="Q20" s="258">
        <f>SUM(J20:L21)</f>
        <v>29</v>
      </c>
      <c r="R20" s="259"/>
    </row>
    <row r="21" spans="1:18" ht="18.75" customHeight="1" x14ac:dyDescent="0.25">
      <c r="A21" s="298" t="str">
        <f>OPCI_PODACI!C52</f>
        <v>30.5.2011.</v>
      </c>
      <c r="B21" s="298"/>
      <c r="C21" s="298"/>
      <c r="D21" s="279">
        <f>KOL_2!J8</f>
        <v>70</v>
      </c>
      <c r="E21" s="279"/>
      <c r="F21" s="279"/>
      <c r="G21" s="278">
        <f>KOL_2!K8</f>
        <v>74.468085106382972</v>
      </c>
      <c r="H21" s="279"/>
      <c r="I21" s="279"/>
      <c r="J21" s="279">
        <f>KOL_2!L8</f>
        <v>14</v>
      </c>
      <c r="K21" s="279"/>
      <c r="L21" s="279"/>
      <c r="M21" s="21"/>
      <c r="N21" s="21"/>
      <c r="O21" s="21"/>
      <c r="P21" s="24"/>
      <c r="Q21" s="260"/>
      <c r="R21" s="261"/>
    </row>
    <row r="22" spans="1:18" ht="18.75" customHeight="1" x14ac:dyDescent="0.25">
      <c r="A22" s="298" t="str">
        <f>OPCI_PODACI!C53</f>
        <v>6.6.2011.</v>
      </c>
      <c r="B22" s="298"/>
      <c r="C22" s="298"/>
      <c r="D22" s="279">
        <f>POPRAVNI_KOL!H8</f>
        <v>49</v>
      </c>
      <c r="E22" s="279"/>
      <c r="F22" s="279"/>
      <c r="G22" s="278">
        <f>POPRAVNI_KOL!I8</f>
        <v>63.636363636363633</v>
      </c>
      <c r="H22" s="278"/>
      <c r="I22" s="278"/>
      <c r="J22" s="279">
        <f>POPRAVNI_KOL!J8</f>
        <v>12</v>
      </c>
      <c r="K22" s="279"/>
      <c r="L22" s="279"/>
      <c r="M22" s="21"/>
      <c r="N22" s="21"/>
      <c r="O22" s="21"/>
      <c r="P22" s="89"/>
      <c r="Q22" s="92"/>
      <c r="R22" s="92"/>
    </row>
    <row r="23" spans="1:18" x14ac:dyDescent="0.25">
      <c r="P23" s="24"/>
    </row>
    <row r="24" spans="1:18" ht="15" customHeight="1" x14ac:dyDescent="0.25">
      <c r="A24" s="12" t="s">
        <v>89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Q24" s="57"/>
      <c r="R24" s="57"/>
    </row>
    <row r="25" spans="1:18" ht="15" customHeight="1" x14ac:dyDescent="0.25">
      <c r="Q25" s="57"/>
      <c r="R25" s="57"/>
    </row>
    <row r="26" spans="1:18" x14ac:dyDescent="0.25">
      <c r="A26" s="299" t="s">
        <v>36</v>
      </c>
      <c r="B26" s="299"/>
      <c r="C26" s="299"/>
      <c r="D26" s="300" t="s">
        <v>22</v>
      </c>
      <c r="E26" s="300"/>
      <c r="F26" s="300"/>
      <c r="G26" s="300" t="s">
        <v>29</v>
      </c>
      <c r="H26" s="300"/>
      <c r="I26" s="300"/>
      <c r="J26" s="300" t="s">
        <v>14</v>
      </c>
      <c r="K26" s="300"/>
      <c r="L26" s="300"/>
    </row>
    <row r="27" spans="1:18" x14ac:dyDescent="0.25">
      <c r="A27" s="309" t="str">
        <f>OPCI_PODACI!C61</f>
        <v>14.11.2011.</v>
      </c>
      <c r="B27" s="309"/>
      <c r="C27" s="309"/>
      <c r="D27" s="295">
        <f>DZ_1!I8</f>
        <v>0</v>
      </c>
      <c r="E27" s="295"/>
      <c r="F27" s="295"/>
      <c r="G27" s="296">
        <f>DZ_1!J8</f>
        <v>0</v>
      </c>
      <c r="H27" s="295"/>
      <c r="I27" s="295"/>
      <c r="J27" s="295">
        <f>DZ_1!K8</f>
        <v>0</v>
      </c>
      <c r="K27" s="295"/>
      <c r="L27" s="295"/>
      <c r="Q27" s="258">
        <f>SUM(J27:L28)</f>
        <v>0</v>
      </c>
      <c r="R27" s="259"/>
    </row>
    <row r="28" spans="1:18" x14ac:dyDescent="0.25">
      <c r="A28" s="309" t="str">
        <f>OPCI_PODACI!C62</f>
        <v>21. 3. 2011.</v>
      </c>
      <c r="B28" s="309"/>
      <c r="C28" s="309"/>
      <c r="D28" s="295">
        <f>DZ_2!H8</f>
        <v>0</v>
      </c>
      <c r="E28" s="295"/>
      <c r="F28" s="295"/>
      <c r="G28" s="296">
        <f>DZ_2!I8</f>
        <v>0</v>
      </c>
      <c r="H28" s="295"/>
      <c r="I28" s="295"/>
      <c r="J28" s="295">
        <f>DZ_2!J8</f>
        <v>0</v>
      </c>
      <c r="K28" s="295"/>
      <c r="L28" s="295"/>
      <c r="P28" s="12"/>
      <c r="Q28" s="260"/>
      <c r="R28" s="261"/>
    </row>
    <row r="29" spans="1:18" s="18" customFormat="1" ht="4.5" customHeight="1" x14ac:dyDescent="0.25">
      <c r="A29" s="82"/>
      <c r="B29" s="82"/>
      <c r="C29" s="82"/>
      <c r="D29" s="80"/>
      <c r="E29" s="80"/>
      <c r="F29" s="80"/>
      <c r="G29" s="81"/>
      <c r="H29" s="80"/>
      <c r="I29" s="80"/>
      <c r="J29" s="80"/>
      <c r="K29" s="80"/>
      <c r="L29" s="80"/>
      <c r="M29" s="84"/>
      <c r="N29" s="83"/>
      <c r="O29" s="83"/>
      <c r="P29" s="84"/>
      <c r="Q29" s="85"/>
      <c r="R29" s="85"/>
    </row>
    <row r="30" spans="1:18" s="18" customFormat="1" ht="3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Q30" s="16"/>
      <c r="R30" s="16"/>
    </row>
    <row r="31" spans="1:18" ht="15" customHeight="1" x14ac:dyDescent="0.25">
      <c r="A31" s="12" t="s">
        <v>13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86"/>
      <c r="N31" s="289" t="s">
        <v>80</v>
      </c>
      <c r="O31" s="290"/>
      <c r="P31" s="280">
        <f>[1]suma!F7</f>
        <v>0</v>
      </c>
      <c r="Q31" s="281"/>
      <c r="R31" s="282"/>
    </row>
    <row r="32" spans="1:18" ht="6.7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87"/>
      <c r="N32" s="291"/>
      <c r="O32" s="292"/>
      <c r="P32" s="283"/>
      <c r="Q32" s="284"/>
      <c r="R32" s="285"/>
    </row>
    <row r="33" spans="1:18" ht="6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87"/>
      <c r="N33" s="293"/>
      <c r="O33" s="294"/>
      <c r="P33" s="286"/>
      <c r="Q33" s="287"/>
      <c r="R33" s="288"/>
    </row>
    <row r="34" spans="1:18" ht="4.5" customHeight="1" x14ac:dyDescent="0.25">
      <c r="M34" s="12"/>
      <c r="N34" s="12"/>
      <c r="O34" s="12"/>
      <c r="Q34" s="16"/>
      <c r="R34" s="16"/>
    </row>
    <row r="35" spans="1:18" ht="15" customHeight="1" x14ac:dyDescent="0.25">
      <c r="A35" s="262"/>
      <c r="B35" s="263"/>
      <c r="C35" s="264"/>
      <c r="D35" s="265" t="s">
        <v>43</v>
      </c>
      <c r="E35" s="266"/>
      <c r="F35" s="267"/>
      <c r="G35" s="268" t="s">
        <v>22</v>
      </c>
      <c r="H35" s="269"/>
      <c r="I35" s="270"/>
      <c r="J35" s="268" t="s">
        <v>24</v>
      </c>
      <c r="K35" s="269"/>
      <c r="L35" s="270"/>
      <c r="M35" s="268" t="s">
        <v>14</v>
      </c>
      <c r="N35" s="269"/>
      <c r="O35" s="270"/>
    </row>
    <row r="36" spans="1:18" ht="15" customHeight="1" x14ac:dyDescent="0.25">
      <c r="A36" s="303" t="s">
        <v>18</v>
      </c>
      <c r="B36" s="304"/>
      <c r="C36" s="305"/>
      <c r="D36" s="306"/>
      <c r="E36" s="307"/>
      <c r="F36" s="308"/>
      <c r="G36" s="262"/>
      <c r="H36" s="263"/>
      <c r="I36" s="264"/>
      <c r="J36" s="262"/>
      <c r="K36" s="263"/>
      <c r="L36" s="264"/>
      <c r="M36" s="262"/>
      <c r="N36" s="263"/>
      <c r="O36" s="264"/>
      <c r="Q36" s="271"/>
      <c r="R36" s="272"/>
    </row>
    <row r="37" spans="1:18" x14ac:dyDescent="0.25">
      <c r="A37" s="303" t="s">
        <v>19</v>
      </c>
      <c r="B37" s="304"/>
      <c r="C37" s="305"/>
      <c r="D37" s="306"/>
      <c r="E37" s="307"/>
      <c r="F37" s="308"/>
      <c r="G37" s="262"/>
      <c r="H37" s="263"/>
      <c r="I37" s="264"/>
      <c r="J37" s="262"/>
      <c r="K37" s="263"/>
      <c r="L37" s="264"/>
      <c r="M37" s="262"/>
      <c r="N37" s="263"/>
      <c r="O37" s="264"/>
      <c r="Q37" s="273"/>
      <c r="R37" s="274"/>
    </row>
    <row r="38" spans="1:18" x14ac:dyDescent="0.25">
      <c r="A38" s="303" t="s">
        <v>47</v>
      </c>
      <c r="B38" s="304"/>
      <c r="C38" s="305"/>
      <c r="D38" s="306"/>
      <c r="E38" s="307"/>
      <c r="F38" s="308"/>
      <c r="G38" s="262"/>
      <c r="H38" s="263"/>
      <c r="I38" s="264"/>
      <c r="J38" s="262"/>
      <c r="K38" s="263"/>
      <c r="L38" s="264"/>
      <c r="M38" s="262"/>
      <c r="N38" s="263"/>
      <c r="O38" s="264"/>
      <c r="Q38" s="275"/>
      <c r="R38" s="276"/>
    </row>
    <row r="39" spans="1:18" s="19" customFormat="1" x14ac:dyDescent="0.25">
      <c r="A39" s="303" t="s">
        <v>49</v>
      </c>
      <c r="B39" s="304"/>
      <c r="C39" s="305"/>
      <c r="D39" s="306"/>
      <c r="E39" s="307"/>
      <c r="F39" s="308"/>
      <c r="G39" s="262"/>
      <c r="H39" s="263"/>
      <c r="I39" s="264"/>
      <c r="J39" s="262"/>
      <c r="K39" s="263"/>
      <c r="L39" s="264"/>
      <c r="M39" s="262"/>
      <c r="N39" s="263"/>
      <c r="O39" s="264"/>
      <c r="P39" s="1"/>
      <c r="Q39" s="1"/>
      <c r="R39" s="1"/>
    </row>
    <row r="40" spans="1:18" s="19" customFormat="1" ht="15.75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</row>
    <row r="42" spans="1:18" x14ac:dyDescent="0.25">
      <c r="A42" s="65" t="s">
        <v>52</v>
      </c>
      <c r="B42" s="66"/>
      <c r="C42" s="66"/>
      <c r="D42" s="66"/>
      <c r="E42" s="66"/>
      <c r="F42" s="67"/>
      <c r="G42" s="66" t="s">
        <v>53</v>
      </c>
      <c r="H42" s="66"/>
      <c r="I42" s="66"/>
      <c r="J42" s="66"/>
      <c r="K42" s="302"/>
      <c r="L42" s="302"/>
      <c r="M42" s="68" t="s">
        <v>57</v>
      </c>
      <c r="N42" s="68"/>
      <c r="O42" s="68" t="s">
        <v>59</v>
      </c>
      <c r="P42" s="68"/>
      <c r="Q42" s="68" t="s">
        <v>56</v>
      </c>
      <c r="R42" s="69"/>
    </row>
    <row r="43" spans="1:18" x14ac:dyDescent="0.25">
      <c r="A43" s="70"/>
      <c r="B43" s="71"/>
      <c r="C43" s="71"/>
      <c r="D43" s="71"/>
      <c r="E43" s="71"/>
      <c r="F43" s="71"/>
      <c r="G43" s="71"/>
      <c r="H43" s="71"/>
      <c r="I43" s="71"/>
      <c r="J43" s="71"/>
      <c r="K43" s="72" t="s">
        <v>58</v>
      </c>
      <c r="L43" s="72"/>
      <c r="M43" s="301" t="s">
        <v>73</v>
      </c>
      <c r="N43" s="301"/>
      <c r="O43" s="73"/>
      <c r="P43" s="74" t="s">
        <v>54</v>
      </c>
      <c r="Q43" s="74"/>
      <c r="R43" s="75"/>
    </row>
    <row r="44" spans="1:18" ht="15.75" thickBot="1" x14ac:dyDescent="0.3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</row>
    <row r="46" spans="1:18" x14ac:dyDescent="0.25">
      <c r="H46" s="1" t="s">
        <v>55</v>
      </c>
      <c r="L46" s="25"/>
      <c r="M46" s="25"/>
      <c r="N46" s="25"/>
      <c r="O46" s="25"/>
      <c r="P46" s="25"/>
      <c r="Q46" s="25"/>
      <c r="R46" s="25"/>
    </row>
    <row r="57" ht="15" customHeight="1" x14ac:dyDescent="0.25"/>
    <row r="58" ht="15" customHeight="1" x14ac:dyDescent="0.25"/>
    <row r="64" ht="15" customHeight="1" x14ac:dyDescent="0.25"/>
    <row r="65" ht="15" customHeight="1" x14ac:dyDescent="0.25"/>
    <row r="70" ht="15" customHeight="1" x14ac:dyDescent="0.25"/>
    <row r="71" ht="15" customHeight="1" x14ac:dyDescent="0.25"/>
    <row r="76" ht="15" customHeight="1" x14ac:dyDescent="0.25"/>
    <row r="77" ht="15" customHeight="1" x14ac:dyDescent="0.25"/>
    <row r="78" ht="15" customHeight="1" x14ac:dyDescent="0.25"/>
    <row r="82" ht="15" customHeight="1" x14ac:dyDescent="0.25"/>
    <row r="83" ht="15" customHeight="1" x14ac:dyDescent="0.25"/>
    <row r="88" ht="15" customHeight="1" x14ac:dyDescent="0.25"/>
    <row r="89" ht="15" customHeight="1" x14ac:dyDescent="0.25"/>
    <row r="90" ht="15" customHeight="1" x14ac:dyDescent="0.25"/>
    <row r="122" ht="15" customHeight="1" x14ac:dyDescent="0.25"/>
    <row r="123" ht="15" customHeight="1" x14ac:dyDescent="0.25"/>
    <row r="129" ht="15" customHeight="1" x14ac:dyDescent="0.25"/>
    <row r="130" ht="15" customHeight="1" x14ac:dyDescent="0.25"/>
    <row r="134" ht="15" customHeight="1" x14ac:dyDescent="0.25"/>
    <row r="135" ht="15" customHeight="1" x14ac:dyDescent="0.25"/>
    <row r="140" ht="15" customHeight="1" x14ac:dyDescent="0.25"/>
    <row r="141" ht="15" customHeight="1" x14ac:dyDescent="0.25"/>
    <row r="142" ht="15" customHeight="1" x14ac:dyDescent="0.25"/>
    <row r="174" ht="15" customHeight="1" x14ac:dyDescent="0.25"/>
    <row r="175" ht="15" customHeight="1" x14ac:dyDescent="0.25"/>
    <row r="181" ht="15" customHeight="1" x14ac:dyDescent="0.25"/>
    <row r="182" ht="15" customHeight="1" x14ac:dyDescent="0.25"/>
    <row r="186" ht="15" customHeight="1" x14ac:dyDescent="0.25"/>
    <row r="187" ht="15" customHeight="1" x14ac:dyDescent="0.25"/>
    <row r="192" ht="15" customHeight="1" x14ac:dyDescent="0.25"/>
    <row r="193" ht="15" customHeight="1" x14ac:dyDescent="0.25"/>
    <row r="194" ht="15" customHeight="1" x14ac:dyDescent="0.25"/>
    <row r="226" ht="15" customHeight="1" x14ac:dyDescent="0.25"/>
    <row r="227" ht="15" customHeight="1" x14ac:dyDescent="0.25"/>
    <row r="233" ht="15" customHeight="1" x14ac:dyDescent="0.25"/>
    <row r="234" ht="15" customHeight="1" x14ac:dyDescent="0.25"/>
    <row r="238" ht="15" customHeight="1" x14ac:dyDescent="0.25"/>
    <row r="239" ht="15" customHeight="1" x14ac:dyDescent="0.25"/>
    <row r="244" ht="15" customHeight="1" x14ac:dyDescent="0.25"/>
    <row r="245" ht="15" customHeight="1" x14ac:dyDescent="0.25"/>
    <row r="246" ht="15" customHeight="1" x14ac:dyDescent="0.25"/>
    <row r="278" ht="15" customHeight="1" x14ac:dyDescent="0.25"/>
    <row r="279" ht="15" customHeight="1" x14ac:dyDescent="0.25"/>
    <row r="285" ht="15" customHeight="1" x14ac:dyDescent="0.25"/>
    <row r="286" ht="15" customHeight="1" x14ac:dyDescent="0.25"/>
    <row r="290" ht="15" customHeight="1" x14ac:dyDescent="0.25"/>
    <row r="291" ht="15" customHeight="1" x14ac:dyDescent="0.25"/>
    <row r="296" ht="15" customHeight="1" x14ac:dyDescent="0.25"/>
    <row r="297" ht="15" customHeight="1" x14ac:dyDescent="0.25"/>
    <row r="298" ht="15" customHeight="1" x14ac:dyDescent="0.25"/>
    <row r="330" ht="15" customHeight="1" x14ac:dyDescent="0.25"/>
    <row r="331" ht="15" customHeight="1" x14ac:dyDescent="0.25"/>
    <row r="337" ht="15" customHeight="1" x14ac:dyDescent="0.25"/>
    <row r="338" ht="15" customHeight="1" x14ac:dyDescent="0.25"/>
    <row r="342" ht="15" customHeight="1" x14ac:dyDescent="0.25"/>
    <row r="343" ht="15" customHeight="1" x14ac:dyDescent="0.25"/>
    <row r="348" ht="15" customHeight="1" x14ac:dyDescent="0.25"/>
    <row r="349" ht="15" customHeight="1" x14ac:dyDescent="0.25"/>
    <row r="350" ht="15" customHeight="1" x14ac:dyDescent="0.25"/>
    <row r="382" ht="15" customHeight="1" x14ac:dyDescent="0.25"/>
    <row r="383" ht="15" customHeight="1" x14ac:dyDescent="0.25"/>
    <row r="389" ht="15" customHeight="1" x14ac:dyDescent="0.25"/>
    <row r="390" ht="15" customHeight="1" x14ac:dyDescent="0.25"/>
    <row r="394" ht="15" customHeight="1" x14ac:dyDescent="0.25"/>
    <row r="395" ht="15" customHeight="1" x14ac:dyDescent="0.25"/>
    <row r="400" ht="15" customHeight="1" x14ac:dyDescent="0.25"/>
    <row r="401" ht="15" customHeight="1" x14ac:dyDescent="0.25"/>
    <row r="402" ht="15" customHeight="1" x14ac:dyDescent="0.25"/>
    <row r="434" ht="15" customHeight="1" x14ac:dyDescent="0.25"/>
    <row r="435" ht="15" customHeight="1" x14ac:dyDescent="0.25"/>
    <row r="441" ht="15" customHeight="1" x14ac:dyDescent="0.25"/>
    <row r="442" ht="15" customHeight="1" x14ac:dyDescent="0.25"/>
    <row r="446" ht="15" customHeight="1" x14ac:dyDescent="0.25"/>
    <row r="447" ht="15" customHeight="1" x14ac:dyDescent="0.25"/>
    <row r="452" ht="15" customHeight="1" x14ac:dyDescent="0.25"/>
    <row r="453" ht="15" customHeight="1" x14ac:dyDescent="0.25"/>
    <row r="454" ht="15" customHeight="1" x14ac:dyDescent="0.25"/>
    <row r="486" ht="15" customHeight="1" x14ac:dyDescent="0.25"/>
    <row r="487" ht="15" customHeight="1" x14ac:dyDescent="0.25"/>
    <row r="493" ht="15" customHeight="1" x14ac:dyDescent="0.25"/>
    <row r="494" ht="15" customHeight="1" x14ac:dyDescent="0.25"/>
    <row r="498" ht="15" customHeight="1" x14ac:dyDescent="0.25"/>
    <row r="499" ht="15" customHeight="1" x14ac:dyDescent="0.25"/>
    <row r="504" ht="15" customHeight="1" x14ac:dyDescent="0.25"/>
    <row r="505" ht="15" customHeight="1" x14ac:dyDescent="0.25"/>
    <row r="506" ht="15" customHeight="1" x14ac:dyDescent="0.25"/>
    <row r="538" ht="15" customHeight="1" x14ac:dyDescent="0.25"/>
    <row r="539" ht="15" customHeight="1" x14ac:dyDescent="0.25"/>
    <row r="545" ht="15" customHeight="1" x14ac:dyDescent="0.25"/>
    <row r="546" ht="15" customHeight="1" x14ac:dyDescent="0.25"/>
    <row r="550" ht="15" customHeight="1" x14ac:dyDescent="0.25"/>
    <row r="551" ht="15" customHeight="1" x14ac:dyDescent="0.25"/>
    <row r="556" ht="15" customHeight="1" x14ac:dyDescent="0.25"/>
    <row r="557" ht="15" customHeight="1" x14ac:dyDescent="0.25"/>
    <row r="558" ht="15" customHeight="1" x14ac:dyDescent="0.25"/>
    <row r="590" ht="15" customHeight="1" x14ac:dyDescent="0.25"/>
    <row r="591" ht="15" customHeight="1" x14ac:dyDescent="0.25"/>
    <row r="597" ht="15" customHeight="1" x14ac:dyDescent="0.25"/>
    <row r="598" ht="15" customHeight="1" x14ac:dyDescent="0.25"/>
    <row r="602" ht="15" customHeight="1" x14ac:dyDescent="0.25"/>
    <row r="603" ht="15" customHeight="1" x14ac:dyDescent="0.25"/>
    <row r="608" ht="15" customHeight="1" x14ac:dyDescent="0.25"/>
    <row r="609" ht="15" customHeight="1" x14ac:dyDescent="0.25"/>
    <row r="610" ht="15" customHeight="1" x14ac:dyDescent="0.25"/>
    <row r="642" ht="15" customHeight="1" x14ac:dyDescent="0.25"/>
    <row r="643" ht="15" customHeight="1" x14ac:dyDescent="0.25"/>
    <row r="649" ht="15" customHeight="1" x14ac:dyDescent="0.25"/>
    <row r="650" ht="15" customHeight="1" x14ac:dyDescent="0.25"/>
    <row r="654" ht="15" customHeight="1" x14ac:dyDescent="0.25"/>
    <row r="655" ht="15" customHeight="1" x14ac:dyDescent="0.25"/>
    <row r="660" ht="15" customHeight="1" x14ac:dyDescent="0.25"/>
    <row r="661" ht="15" customHeight="1" x14ac:dyDescent="0.25"/>
    <row r="662" ht="15" customHeight="1" x14ac:dyDescent="0.25"/>
    <row r="694" ht="15" customHeight="1" x14ac:dyDescent="0.25"/>
    <row r="695" ht="15" customHeight="1" x14ac:dyDescent="0.25"/>
    <row r="701" ht="15" customHeight="1" x14ac:dyDescent="0.25"/>
    <row r="702" ht="15" customHeight="1" x14ac:dyDescent="0.25"/>
    <row r="706" ht="15" customHeight="1" x14ac:dyDescent="0.25"/>
    <row r="707" ht="15" customHeight="1" x14ac:dyDescent="0.25"/>
    <row r="712" ht="15" customHeight="1" x14ac:dyDescent="0.25"/>
    <row r="713" ht="15" customHeight="1" x14ac:dyDescent="0.25"/>
    <row r="714" ht="15" customHeight="1" x14ac:dyDescent="0.25"/>
    <row r="746" ht="15" customHeight="1" x14ac:dyDescent="0.25"/>
    <row r="747" ht="15" customHeight="1" x14ac:dyDescent="0.25"/>
    <row r="753" ht="15" customHeight="1" x14ac:dyDescent="0.25"/>
    <row r="754" ht="15" customHeight="1" x14ac:dyDescent="0.25"/>
    <row r="758" ht="15" customHeight="1" x14ac:dyDescent="0.25"/>
    <row r="759" ht="15" customHeight="1" x14ac:dyDescent="0.25"/>
    <row r="764" ht="15" customHeight="1" x14ac:dyDescent="0.25"/>
    <row r="765" ht="15" customHeight="1" x14ac:dyDescent="0.25"/>
    <row r="766" ht="15" customHeight="1" x14ac:dyDescent="0.25"/>
    <row r="798" ht="15" customHeight="1" x14ac:dyDescent="0.25"/>
    <row r="799" ht="15" customHeight="1" x14ac:dyDescent="0.25"/>
    <row r="805" ht="15" customHeight="1" x14ac:dyDescent="0.25"/>
    <row r="806" ht="15" customHeight="1" x14ac:dyDescent="0.25"/>
    <row r="810" ht="15" customHeight="1" x14ac:dyDescent="0.25"/>
    <row r="811" ht="15" customHeight="1" x14ac:dyDescent="0.25"/>
    <row r="816" ht="15" customHeight="1" x14ac:dyDescent="0.25"/>
    <row r="817" ht="15" customHeight="1" x14ac:dyDescent="0.25"/>
    <row r="818" ht="15" customHeight="1" x14ac:dyDescent="0.25"/>
    <row r="850" ht="15" customHeight="1" x14ac:dyDescent="0.25"/>
    <row r="851" ht="15" customHeight="1" x14ac:dyDescent="0.25"/>
    <row r="857" ht="15" customHeight="1" x14ac:dyDescent="0.25"/>
    <row r="858" ht="15" customHeight="1" x14ac:dyDescent="0.25"/>
    <row r="862" ht="15" customHeight="1" x14ac:dyDescent="0.25"/>
    <row r="863" ht="15" customHeight="1" x14ac:dyDescent="0.25"/>
    <row r="868" ht="15" customHeight="1" x14ac:dyDescent="0.25"/>
    <row r="869" ht="15" customHeight="1" x14ac:dyDescent="0.25"/>
    <row r="870" ht="15" customHeight="1" x14ac:dyDescent="0.25"/>
    <row r="902" ht="15" customHeight="1" x14ac:dyDescent="0.25"/>
    <row r="903" ht="15" customHeight="1" x14ac:dyDescent="0.25"/>
    <row r="909" ht="15" customHeight="1" x14ac:dyDescent="0.25"/>
    <row r="910" ht="15" customHeight="1" x14ac:dyDescent="0.25"/>
    <row r="914" ht="15" customHeight="1" x14ac:dyDescent="0.25"/>
    <row r="915" ht="15" customHeight="1" x14ac:dyDescent="0.25"/>
    <row r="920" ht="15" customHeight="1" x14ac:dyDescent="0.25"/>
    <row r="921" ht="15" customHeight="1" x14ac:dyDescent="0.25"/>
    <row r="922" ht="15" customHeight="1" x14ac:dyDescent="0.25"/>
    <row r="954" ht="15" customHeight="1" x14ac:dyDescent="0.25"/>
    <row r="955" ht="15" customHeight="1" x14ac:dyDescent="0.25"/>
    <row r="961" ht="15" customHeight="1" x14ac:dyDescent="0.25"/>
    <row r="962" ht="15" customHeight="1" x14ac:dyDescent="0.25"/>
    <row r="966" ht="15" customHeight="1" x14ac:dyDescent="0.25"/>
    <row r="967" ht="15" customHeight="1" x14ac:dyDescent="0.25"/>
    <row r="972" ht="15" customHeight="1" x14ac:dyDescent="0.25"/>
    <row r="973" ht="15" customHeight="1" x14ac:dyDescent="0.25"/>
    <row r="974" ht="15" customHeight="1" x14ac:dyDescent="0.25"/>
    <row r="1006" ht="15" customHeight="1" x14ac:dyDescent="0.25"/>
    <row r="1007" ht="15" customHeight="1" x14ac:dyDescent="0.25"/>
    <row r="1013" ht="15" customHeight="1" x14ac:dyDescent="0.25"/>
    <row r="1014" ht="15" customHeight="1" x14ac:dyDescent="0.25"/>
    <row r="1018" ht="15" customHeight="1" x14ac:dyDescent="0.25"/>
    <row r="1019" ht="15" customHeight="1" x14ac:dyDescent="0.25"/>
    <row r="1024" ht="15" customHeight="1" x14ac:dyDescent="0.25"/>
    <row r="1025" ht="15" customHeight="1" x14ac:dyDescent="0.25"/>
    <row r="1026" ht="15" customHeight="1" x14ac:dyDescent="0.25"/>
    <row r="1058" ht="15" customHeight="1" x14ac:dyDescent="0.25"/>
    <row r="1059" ht="15" customHeight="1" x14ac:dyDescent="0.25"/>
    <row r="1065" ht="15" customHeight="1" x14ac:dyDescent="0.25"/>
    <row r="1066" ht="15" customHeight="1" x14ac:dyDescent="0.25"/>
    <row r="1070" ht="15" customHeight="1" x14ac:dyDescent="0.25"/>
    <row r="1071" ht="15" customHeight="1" x14ac:dyDescent="0.25"/>
    <row r="1076" ht="15" customHeight="1" x14ac:dyDescent="0.25"/>
    <row r="1077" ht="15" customHeight="1" x14ac:dyDescent="0.25"/>
    <row r="1078" ht="15" customHeight="1" x14ac:dyDescent="0.25"/>
    <row r="1110" ht="15" customHeight="1" x14ac:dyDescent="0.25"/>
    <row r="1111" ht="15" customHeight="1" x14ac:dyDescent="0.25"/>
    <row r="1117" ht="15" customHeight="1" x14ac:dyDescent="0.25"/>
    <row r="1118" ht="15" customHeight="1" x14ac:dyDescent="0.25"/>
    <row r="1122" ht="15" customHeight="1" x14ac:dyDescent="0.25"/>
    <row r="1123" ht="15" customHeight="1" x14ac:dyDescent="0.25"/>
    <row r="1128" ht="15" customHeight="1" x14ac:dyDescent="0.25"/>
    <row r="1129" ht="15" customHeight="1" x14ac:dyDescent="0.25"/>
    <row r="1130" ht="15" customHeight="1" x14ac:dyDescent="0.25"/>
  </sheetData>
  <mergeCells count="72">
    <mergeCell ref="J36:L36"/>
    <mergeCell ref="J26:L26"/>
    <mergeCell ref="A35:C35"/>
    <mergeCell ref="J27:L27"/>
    <mergeCell ref="D22:F22"/>
    <mergeCell ref="A22:C22"/>
    <mergeCell ref="G22:I22"/>
    <mergeCell ref="J22:L22"/>
    <mergeCell ref="A36:C36"/>
    <mergeCell ref="A27:C27"/>
    <mergeCell ref="D27:F27"/>
    <mergeCell ref="G27:I27"/>
    <mergeCell ref="D36:F36"/>
    <mergeCell ref="G36:I36"/>
    <mergeCell ref="A28:C28"/>
    <mergeCell ref="D28:F28"/>
    <mergeCell ref="M43:N43"/>
    <mergeCell ref="K42:L42"/>
    <mergeCell ref="M38:O38"/>
    <mergeCell ref="M37:O37"/>
    <mergeCell ref="A39:C39"/>
    <mergeCell ref="D39:F39"/>
    <mergeCell ref="G39:I39"/>
    <mergeCell ref="J39:L39"/>
    <mergeCell ref="M39:O39"/>
    <mergeCell ref="G38:I38"/>
    <mergeCell ref="J38:L38"/>
    <mergeCell ref="A38:C38"/>
    <mergeCell ref="D38:F38"/>
    <mergeCell ref="A37:C37"/>
    <mergeCell ref="D37:F37"/>
    <mergeCell ref="G37:I37"/>
    <mergeCell ref="A19:C19"/>
    <mergeCell ref="A20:C20"/>
    <mergeCell ref="A26:C26"/>
    <mergeCell ref="D26:F26"/>
    <mergeCell ref="G26:I26"/>
    <mergeCell ref="A21:C21"/>
    <mergeCell ref="M35:O35"/>
    <mergeCell ref="J35:L35"/>
    <mergeCell ref="J28:L28"/>
    <mergeCell ref="Q27:R28"/>
    <mergeCell ref="D19:F19"/>
    <mergeCell ref="D20:F20"/>
    <mergeCell ref="G28:I28"/>
    <mergeCell ref="D21:F21"/>
    <mergeCell ref="Q9:R10"/>
    <mergeCell ref="Q14:R15"/>
    <mergeCell ref="M36:O36"/>
    <mergeCell ref="D35:F35"/>
    <mergeCell ref="G35:I35"/>
    <mergeCell ref="Q36:R38"/>
    <mergeCell ref="Q20:R21"/>
    <mergeCell ref="G19:I19"/>
    <mergeCell ref="G20:I20"/>
    <mergeCell ref="G21:I21"/>
    <mergeCell ref="J19:L19"/>
    <mergeCell ref="J20:L20"/>
    <mergeCell ref="J21:L21"/>
    <mergeCell ref="J37:L37"/>
    <mergeCell ref="P31:R33"/>
    <mergeCell ref="N31:O33"/>
    <mergeCell ref="A1:C5"/>
    <mergeCell ref="G1:M1"/>
    <mergeCell ref="P1:R1"/>
    <mergeCell ref="G2:I2"/>
    <mergeCell ref="L2:M2"/>
    <mergeCell ref="P2:R2"/>
    <mergeCell ref="G3:R3"/>
    <mergeCell ref="G4:I4"/>
    <mergeCell ref="J4:N4"/>
    <mergeCell ref="O4:Q4"/>
  </mergeCells>
  <pageMargins left="0.7" right="0.7" top="0.75" bottom="0.75" header="0.3" footer="0.3"/>
  <pageSetup paperSize="9" orientation="portrait" r:id="rId1"/>
  <headerFooter>
    <oddHeader>&amp;L&amp;8PEDAGOŠKI FAKULTET&amp;C&amp;8ODSJEK ZA MATEMATIKU I FIZIKU&amp;R&amp;8SMJER ZA MATEMATIKU I INFORMATIKU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0"/>
  <sheetViews>
    <sheetView view="pageLayout" workbookViewId="0">
      <selection activeCell="O17" sqref="O17"/>
    </sheetView>
  </sheetViews>
  <sheetFormatPr defaultColWidth="8.42578125" defaultRowHeight="15" x14ac:dyDescent="0.25"/>
  <cols>
    <col min="1" max="16" width="4.7109375" style="1" customWidth="1"/>
    <col min="17" max="18" width="2.42578125" style="1" customWidth="1"/>
    <col min="19" max="20" width="20.140625" style="1" customWidth="1"/>
    <col min="21" max="16384" width="8.42578125" style="1"/>
  </cols>
  <sheetData>
    <row r="1" spans="1:18" x14ac:dyDescent="0.25">
      <c r="A1" s="241"/>
      <c r="B1" s="242"/>
      <c r="C1" s="243"/>
      <c r="E1" s="4" t="s">
        <v>1</v>
      </c>
      <c r="F1" s="5"/>
      <c r="G1" s="250" t="str">
        <f>OPCI_PODACI!B13</f>
        <v>Alibegović Samra</v>
      </c>
      <c r="H1" s="250"/>
      <c r="I1" s="250"/>
      <c r="J1" s="250"/>
      <c r="K1" s="250"/>
      <c r="L1" s="250"/>
      <c r="M1" s="250"/>
      <c r="N1" s="5" t="s">
        <v>2</v>
      </c>
      <c r="O1" s="5"/>
      <c r="P1" s="251">
        <f>OPCI_PODACI!C13</f>
        <v>0</v>
      </c>
      <c r="Q1" s="250"/>
      <c r="R1" s="252"/>
    </row>
    <row r="2" spans="1:18" x14ac:dyDescent="0.25">
      <c r="A2" s="244"/>
      <c r="B2" s="245"/>
      <c r="C2" s="246"/>
      <c r="D2" s="89"/>
      <c r="E2" s="6" t="s">
        <v>4</v>
      </c>
      <c r="F2" s="7"/>
      <c r="G2" s="250">
        <f>OPCI_PODACI!D13</f>
        <v>0</v>
      </c>
      <c r="H2" s="250"/>
      <c r="I2" s="250"/>
      <c r="J2" s="7" t="s">
        <v>5</v>
      </c>
      <c r="K2" s="7"/>
      <c r="L2" s="250" t="str">
        <f>OPCI_PODACI!C2</f>
        <v>2014/15.</v>
      </c>
      <c r="M2" s="250"/>
      <c r="N2" s="7" t="s">
        <v>6</v>
      </c>
      <c r="O2" s="7"/>
      <c r="P2" s="253" t="str">
        <f>OPCI_PODACI!C3</f>
        <v>V</v>
      </c>
      <c r="Q2" s="253"/>
      <c r="R2" s="254"/>
    </row>
    <row r="3" spans="1:18" ht="15.75" x14ac:dyDescent="0.25">
      <c r="A3" s="244"/>
      <c r="B3" s="245"/>
      <c r="C3" s="246"/>
      <c r="D3" s="89"/>
      <c r="E3" s="6" t="s">
        <v>8</v>
      </c>
      <c r="F3" s="7"/>
      <c r="G3" s="255" t="str">
        <f>OPCI_PODACI!C4</f>
        <v>FILMSKA RTV KULTURA</v>
      </c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6"/>
    </row>
    <row r="4" spans="1:18" x14ac:dyDescent="0.25">
      <c r="A4" s="244"/>
      <c r="B4" s="245"/>
      <c r="C4" s="246"/>
      <c r="D4" s="89"/>
      <c r="E4" s="6" t="s">
        <v>9</v>
      </c>
      <c r="F4" s="7"/>
      <c r="G4" s="250">
        <f>OPCI_PODACI!C5</f>
        <v>5</v>
      </c>
      <c r="H4" s="250"/>
      <c r="I4" s="250"/>
      <c r="J4" s="257" t="s">
        <v>10</v>
      </c>
      <c r="K4" s="257"/>
      <c r="L4" s="257"/>
      <c r="M4" s="257"/>
      <c r="N4" s="257"/>
      <c r="O4" s="250" t="str">
        <f>OPCI_PODACI!C6</f>
        <v>2 + 2 + 0</v>
      </c>
      <c r="P4" s="250"/>
      <c r="Q4" s="250"/>
      <c r="R4" s="8"/>
    </row>
    <row r="5" spans="1:18" x14ac:dyDescent="0.25">
      <c r="A5" s="247"/>
      <c r="B5" s="248"/>
      <c r="C5" s="249"/>
      <c r="D5" s="8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18" x14ac:dyDescent="0.25">
      <c r="B6" s="89"/>
      <c r="C6" s="89"/>
      <c r="D6" s="89"/>
    </row>
    <row r="7" spans="1:18" x14ac:dyDescent="0.25">
      <c r="A7" s="12" t="s">
        <v>11</v>
      </c>
      <c r="B7" s="13"/>
      <c r="C7" s="13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9" spans="1:18" x14ac:dyDescent="0.25">
      <c r="A9" s="59" t="str">
        <f>PRISUSTVO_PR!C3</f>
        <v>3.10.</v>
      </c>
      <c r="B9" s="59" t="str">
        <f>PRISUSTVO_PR!D3</f>
        <v>10.10.</v>
      </c>
      <c r="C9" s="59" t="str">
        <f>PRISUSTVO_PR!E3</f>
        <v>17.10.</v>
      </c>
      <c r="D9" s="59" t="str">
        <f>PRISUSTVO_PR!F3</f>
        <v>24.10.</v>
      </c>
      <c r="E9" s="59" t="str">
        <f>PRISUSTVO_PR!G3</f>
        <v>31.10.</v>
      </c>
      <c r="F9" s="59" t="str">
        <f>PRISUSTVO_PR!H3</f>
        <v>7.11.</v>
      </c>
      <c r="G9" s="59" t="str">
        <f>PRISUSTVO_PR!I3</f>
        <v>14.11.</v>
      </c>
      <c r="H9" s="59" t="str">
        <f>PRISUSTVO_PR!J3</f>
        <v>21.11.</v>
      </c>
      <c r="I9" s="59" t="str">
        <f>PRISUSTVO_PR!K3</f>
        <v>28.11.</v>
      </c>
      <c r="J9" s="59" t="str">
        <f>PRISUSTVO_PR!L3</f>
        <v>5.12.</v>
      </c>
      <c r="K9" s="59" t="str">
        <f>PRISUSTVO_PR!M3</f>
        <v>12.12.</v>
      </c>
      <c r="L9" s="59" t="str">
        <f>PRISUSTVO_PR!N3</f>
        <v>19.12.</v>
      </c>
      <c r="M9" s="59" t="str">
        <f>PRISUSTVO_PR!O3</f>
        <v>26.12.</v>
      </c>
      <c r="N9" s="59" t="str">
        <f>PRISUSTVO_PR!P3</f>
        <v>3.1.</v>
      </c>
      <c r="O9" s="59" t="str">
        <f>PRISUSTVO_PR!Q3</f>
        <v>9.1.</v>
      </c>
      <c r="Q9" s="258">
        <f>PRISUSTVO_PR!S5</f>
        <v>5</v>
      </c>
      <c r="R9" s="259"/>
    </row>
    <row r="10" spans="1:18" x14ac:dyDescent="0.25">
      <c r="A10" s="14">
        <f>IF(PRISUSTVO_PR!C5=1,1,IF(PRISUSTVO_PR!C5=2,2,IF(PRISUSTVO_PR!C5=3,3,0)))</f>
        <v>2</v>
      </c>
      <c r="B10" s="14">
        <f>IF(PRISUSTVO_PR!D5=1,1,IF(PRISUSTVO_PR!D5=2,2,IF(PRISUSTVO_PR!D5=3,3,0)))</f>
        <v>2</v>
      </c>
      <c r="C10" s="14">
        <f>IF(PRISUSTVO_PR!E5=1,1,IF(PRISUSTVO_PR!E5=2,2,IF(PRISUSTVO_PR!E5=3,3,0)))</f>
        <v>2</v>
      </c>
      <c r="D10" s="14">
        <f>IF(PRISUSTVO_PR!F5=1,1,IF(PRISUSTVO_PR!F5=2,2,IF(PRISUSTVO_PR!F5=3,3,0)))</f>
        <v>2</v>
      </c>
      <c r="E10" s="14">
        <f>IF(PRISUSTVO_PR!G5=1,1,IF(PRISUSTVO_PR!G5=2,2,IF(PRISUSTVO_PR!G5=3,3,0)))</f>
        <v>2</v>
      </c>
      <c r="F10" s="14">
        <f>IF(PRISUSTVO_PR!H5=1,1,IF(PRISUSTVO_PR!H5=2,2,IF(PRISUSTVO_PR!H5=3,3,0)))</f>
        <v>2</v>
      </c>
      <c r="G10" s="14">
        <f>IF(PRISUSTVO_PR!I5=1,1,IF(PRISUSTVO_PR!I5=2,2,IF(PRISUSTVO_PR!I5=3,3,0)))</f>
        <v>2</v>
      </c>
      <c r="H10" s="14">
        <f>IF(PRISUSTVO_PR!J5=1,1,IF(PRISUSTVO_PR!J5=2,2,IF(PRISUSTVO_PR!J5=3,3,0)))</f>
        <v>2</v>
      </c>
      <c r="I10" s="14">
        <f>IF(PRISUSTVO_PR!K5=1,1,IF(PRISUSTVO_PR!K5=2,2,IF(PRISUSTVO_PR!K5=3,3,0)))</f>
        <v>2</v>
      </c>
      <c r="J10" s="14">
        <f>IF(PRISUSTVO_PR!L5=1,1,IF(PRISUSTVO_PR!L5=2,2,IF(PRISUSTVO_PR!L5=3,3,0)))</f>
        <v>2</v>
      </c>
      <c r="K10" s="14">
        <f>IF(PRISUSTVO_PR!M5=1,1,IF(PRISUSTVO_PR!M5=2,2,IF(PRISUSTVO_PR!M5=3,3,0)))</f>
        <v>2</v>
      </c>
      <c r="L10" s="14">
        <f>IF(PRISUSTVO_PR!N5=1,1,IF(PRISUSTVO_PR!N5=2,2,IF(PRISUSTVO_PR!N5=3,3,0)))</f>
        <v>2</v>
      </c>
      <c r="M10" s="14">
        <f>IF(PRISUSTVO_PR!O5=1,1,IF(PRISUSTVO_PR!O5=2,2,IF(PRISUSTVO_PR!O5=3,3,0)))</f>
        <v>2</v>
      </c>
      <c r="N10" s="14">
        <f>IF(PRISUSTVO_PR!P5=1,1,IF(PRISUSTVO_PR!P5=2,2,IF(PRISUSTVO_PR!P5=3,3,0)))</f>
        <v>2</v>
      </c>
      <c r="O10" s="14">
        <f>IF(PRISUSTVO_PR!Q5=1,1,IF(PRISUSTVO_PR!Q5=2,2,IF(PRISUSTVO_PR!Q5=3,3,0)))</f>
        <v>2</v>
      </c>
      <c r="Q10" s="260"/>
      <c r="R10" s="261"/>
    </row>
    <row r="12" spans="1:18" x14ac:dyDescent="0.25">
      <c r="A12" s="12" t="s">
        <v>12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x14ac:dyDescent="0.25">
      <c r="C13" s="15"/>
    </row>
    <row r="14" spans="1:18" x14ac:dyDescent="0.25">
      <c r="A14" s="60" t="str">
        <f>PRISUSTVO_VJ!C3</f>
        <v>11.10.</v>
      </c>
      <c r="B14" s="60" t="str">
        <f>PRISUSTVO_VJ!D3</f>
        <v>18.10.</v>
      </c>
      <c r="C14" s="60" t="str">
        <f>PRISUSTVO_VJ!E3</f>
        <v>19.10.</v>
      </c>
      <c r="D14" s="60" t="str">
        <f>PRISUSTVO_VJ!F3</f>
        <v>21.10.</v>
      </c>
      <c r="E14" s="60" t="str">
        <f>PRISUSTVO_VJ!G3</f>
        <v>28.10.</v>
      </c>
      <c r="F14" s="60" t="str">
        <f>PRISUSTVO_VJ!H3</f>
        <v>4.11.</v>
      </c>
      <c r="G14" s="60" t="str">
        <f>PRISUSTVO_VJ!I3</f>
        <v>11.11.</v>
      </c>
      <c r="H14" s="60" t="str">
        <f>PRISUSTVO_VJ!J3</f>
        <v>18.11.</v>
      </c>
      <c r="I14" s="60" t="str">
        <f>PRISUSTVO_VJ!K3</f>
        <v>2-12.</v>
      </c>
      <c r="J14" s="60" t="str">
        <f>PRISUSTVO_VJ!L3</f>
        <v>9.12.</v>
      </c>
      <c r="K14" s="60" t="str">
        <f>PRISUSTVO_VJ!M3</f>
        <v>16.12.</v>
      </c>
      <c r="L14" s="60" t="str">
        <f>PRISUSTVO_VJ!N3</f>
        <v>23.12.</v>
      </c>
      <c r="M14" s="60" t="str">
        <f>PRISUSTVO_VJ!O3</f>
        <v>29.12.</v>
      </c>
      <c r="N14" s="60" t="str">
        <f>PRISUSTVO_VJ!P3</f>
        <v>6.1.</v>
      </c>
      <c r="O14" s="60" t="str">
        <f>PRISUSTVO_VJ!Q3</f>
        <v>13.1.</v>
      </c>
      <c r="Q14" s="258">
        <f>PRISUSTVO_VJ!S5</f>
        <v>5</v>
      </c>
      <c r="R14" s="259"/>
    </row>
    <row r="15" spans="1:18" x14ac:dyDescent="0.25">
      <c r="A15" s="26">
        <f>PRISUSTVO_VJ!C5</f>
        <v>3</v>
      </c>
      <c r="B15" s="26">
        <f>PRISUSTVO_VJ!D5</f>
        <v>3</v>
      </c>
      <c r="C15" s="26">
        <f>PRISUSTVO_VJ!E5</f>
        <v>3</v>
      </c>
      <c r="D15" s="26">
        <f>PRISUSTVO_VJ!F5</f>
        <v>3</v>
      </c>
      <c r="E15" s="26">
        <f>PRISUSTVO_VJ!G5</f>
        <v>3</v>
      </c>
      <c r="F15" s="26">
        <f>PRISUSTVO_VJ!H5</f>
        <v>3</v>
      </c>
      <c r="G15" s="26">
        <f>PRISUSTVO_VJ!I5</f>
        <v>3</v>
      </c>
      <c r="H15" s="26">
        <f>PRISUSTVO_VJ!J5</f>
        <v>3</v>
      </c>
      <c r="I15" s="26">
        <f>PRISUSTVO_VJ!K5</f>
        <v>3</v>
      </c>
      <c r="J15" s="26">
        <f>PRISUSTVO_VJ!L5</f>
        <v>3</v>
      </c>
      <c r="K15" s="26">
        <f>PRISUSTVO_VJ!M5</f>
        <v>3</v>
      </c>
      <c r="L15" s="26">
        <f>PRISUSTVO_VJ!N5</f>
        <v>3</v>
      </c>
      <c r="M15" s="26">
        <f>PRISUSTVO_VJ!O5</f>
        <v>3</v>
      </c>
      <c r="N15" s="26">
        <f>PRISUSTVO_VJ!P5</f>
        <v>3</v>
      </c>
      <c r="O15" s="26">
        <f>PRISUSTVO_VJ!Q5</f>
        <v>3</v>
      </c>
      <c r="P15" s="89"/>
      <c r="Q15" s="260"/>
      <c r="R15" s="261"/>
    </row>
    <row r="16" spans="1:18" ht="18.75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89"/>
      <c r="Q16" s="61"/>
      <c r="R16" s="61"/>
    </row>
    <row r="17" spans="1:18" ht="18.75" x14ac:dyDescent="0.25">
      <c r="A17" s="93" t="s">
        <v>88</v>
      </c>
      <c r="B17" s="93"/>
      <c r="C17" s="93"/>
      <c r="D17" s="93"/>
      <c r="E17" s="93"/>
      <c r="F17" s="93"/>
      <c r="G17" s="21"/>
      <c r="H17" s="21"/>
      <c r="I17" s="21"/>
      <c r="J17" s="21"/>
      <c r="K17" s="21"/>
      <c r="L17" s="21"/>
      <c r="M17" s="21"/>
      <c r="N17" s="21"/>
      <c r="O17" s="21"/>
      <c r="P17" s="89"/>
      <c r="Q17" s="61"/>
      <c r="R17" s="61"/>
    </row>
    <row r="18" spans="1:18" ht="18.75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89"/>
      <c r="Q18" s="61"/>
      <c r="R18" s="61"/>
    </row>
    <row r="19" spans="1:18" ht="18.75" x14ac:dyDescent="0.25">
      <c r="A19" s="297" t="s">
        <v>28</v>
      </c>
      <c r="B19" s="297"/>
      <c r="C19" s="297"/>
      <c r="D19" s="277" t="s">
        <v>22</v>
      </c>
      <c r="E19" s="277"/>
      <c r="F19" s="277"/>
      <c r="G19" s="277" t="s">
        <v>29</v>
      </c>
      <c r="H19" s="277"/>
      <c r="I19" s="277"/>
      <c r="J19" s="277" t="s">
        <v>14</v>
      </c>
      <c r="K19" s="277"/>
      <c r="L19" s="277"/>
      <c r="M19" s="21"/>
      <c r="N19" s="21"/>
      <c r="O19" s="21"/>
      <c r="P19" s="89"/>
      <c r="Q19" s="61"/>
      <c r="R19" s="61"/>
    </row>
    <row r="20" spans="1:18" ht="18.75" customHeight="1" x14ac:dyDescent="0.25">
      <c r="A20" s="298" t="str">
        <f>OPCI_PODACI!C51</f>
        <v>14.11.2011.</v>
      </c>
      <c r="B20" s="298"/>
      <c r="C20" s="298"/>
      <c r="D20" s="279">
        <f>KOL_1!H9</f>
        <v>47</v>
      </c>
      <c r="E20" s="279"/>
      <c r="F20" s="279"/>
      <c r="G20" s="278">
        <f>KOL_1!I9</f>
        <v>81.034482758620683</v>
      </c>
      <c r="H20" s="279"/>
      <c r="I20" s="279"/>
      <c r="J20" s="279">
        <f>KOL_1!J9</f>
        <v>16</v>
      </c>
      <c r="K20" s="279"/>
      <c r="L20" s="279"/>
      <c r="M20" s="21"/>
      <c r="N20" s="21"/>
      <c r="O20" s="21"/>
      <c r="P20" s="89"/>
      <c r="Q20" s="258">
        <f>SUM(J20:L21)</f>
        <v>33</v>
      </c>
      <c r="R20" s="259"/>
    </row>
    <row r="21" spans="1:18" ht="18.75" customHeight="1" x14ac:dyDescent="0.25">
      <c r="A21" s="298" t="str">
        <f>OPCI_PODACI!C52</f>
        <v>30.5.2011.</v>
      </c>
      <c r="B21" s="298"/>
      <c r="C21" s="298"/>
      <c r="D21" s="279">
        <f>KOL_2!J9</f>
        <v>84</v>
      </c>
      <c r="E21" s="279"/>
      <c r="F21" s="279"/>
      <c r="G21" s="278">
        <f>KOL_2!K9</f>
        <v>89.361702127659569</v>
      </c>
      <c r="H21" s="279"/>
      <c r="I21" s="279"/>
      <c r="J21" s="279">
        <f>KOL_2!L9</f>
        <v>17</v>
      </c>
      <c r="K21" s="279"/>
      <c r="L21" s="279"/>
      <c r="M21" s="21"/>
      <c r="N21" s="21"/>
      <c r="O21" s="21"/>
      <c r="P21" s="89"/>
      <c r="Q21" s="260"/>
      <c r="R21" s="261"/>
    </row>
    <row r="22" spans="1:18" ht="18.75" customHeight="1" x14ac:dyDescent="0.25">
      <c r="A22" s="298" t="str">
        <f>OPCI_PODACI!C53</f>
        <v>6.6.2011.</v>
      </c>
      <c r="B22" s="298"/>
      <c r="C22" s="298"/>
      <c r="D22" s="279">
        <f>POPRAVNI_KOL!H9</f>
        <v>50</v>
      </c>
      <c r="E22" s="279"/>
      <c r="F22" s="279"/>
      <c r="G22" s="278">
        <f>POPRAVNI_KOL!I9</f>
        <v>64.935064935064929</v>
      </c>
      <c r="H22" s="278"/>
      <c r="I22" s="278"/>
      <c r="J22" s="279">
        <f>POPRAVNI_KOL!J9</f>
        <v>12</v>
      </c>
      <c r="K22" s="279"/>
      <c r="L22" s="279"/>
      <c r="M22" s="21"/>
      <c r="N22" s="21"/>
      <c r="O22" s="21"/>
      <c r="P22" s="89"/>
      <c r="Q22" s="92"/>
      <c r="R22" s="92"/>
    </row>
    <row r="23" spans="1:18" x14ac:dyDescent="0.25">
      <c r="P23" s="89"/>
    </row>
    <row r="24" spans="1:18" ht="15" customHeight="1" x14ac:dyDescent="0.25">
      <c r="A24" s="12" t="s">
        <v>89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Q24" s="57"/>
      <c r="R24" s="57"/>
    </row>
    <row r="25" spans="1:18" ht="15" customHeight="1" x14ac:dyDescent="0.25">
      <c r="Q25" s="57"/>
      <c r="R25" s="57"/>
    </row>
    <row r="26" spans="1:18" x14ac:dyDescent="0.25">
      <c r="A26" s="299" t="s">
        <v>36</v>
      </c>
      <c r="B26" s="299"/>
      <c r="C26" s="299"/>
      <c r="D26" s="300" t="s">
        <v>22</v>
      </c>
      <c r="E26" s="300"/>
      <c r="F26" s="300"/>
      <c r="G26" s="300" t="s">
        <v>29</v>
      </c>
      <c r="H26" s="300"/>
      <c r="I26" s="300"/>
      <c r="J26" s="300" t="s">
        <v>14</v>
      </c>
      <c r="K26" s="300"/>
      <c r="L26" s="300"/>
    </row>
    <row r="27" spans="1:18" x14ac:dyDescent="0.25">
      <c r="A27" s="309" t="str">
        <f>OPCI_PODACI!C61</f>
        <v>14.11.2011.</v>
      </c>
      <c r="B27" s="309"/>
      <c r="C27" s="309"/>
      <c r="D27" s="295">
        <f>DZ_1!I9</f>
        <v>0</v>
      </c>
      <c r="E27" s="295"/>
      <c r="F27" s="295"/>
      <c r="G27" s="296">
        <f>DZ_1!J9</f>
        <v>0</v>
      </c>
      <c r="H27" s="295"/>
      <c r="I27" s="295"/>
      <c r="J27" s="295">
        <f>DZ_1!K9</f>
        <v>0</v>
      </c>
      <c r="K27" s="295"/>
      <c r="L27" s="295"/>
      <c r="Q27" s="258">
        <f>SUM(J27:L28)</f>
        <v>0</v>
      </c>
      <c r="R27" s="259"/>
    </row>
    <row r="28" spans="1:18" x14ac:dyDescent="0.25">
      <c r="A28" s="309" t="str">
        <f>OPCI_PODACI!C62</f>
        <v>21. 3. 2011.</v>
      </c>
      <c r="B28" s="309"/>
      <c r="C28" s="309"/>
      <c r="D28" s="295">
        <f>DZ_2!H9</f>
        <v>0</v>
      </c>
      <c r="E28" s="295"/>
      <c r="F28" s="295"/>
      <c r="G28" s="296">
        <f>DZ_2!I9</f>
        <v>0</v>
      </c>
      <c r="H28" s="295"/>
      <c r="I28" s="295"/>
      <c r="J28" s="295">
        <f>DZ_2!J9</f>
        <v>0</v>
      </c>
      <c r="K28" s="295"/>
      <c r="L28" s="295"/>
      <c r="P28" s="12"/>
      <c r="Q28" s="260"/>
      <c r="R28" s="261"/>
    </row>
    <row r="29" spans="1:18" s="18" customFormat="1" ht="4.5" customHeight="1" x14ac:dyDescent="0.25">
      <c r="A29" s="82"/>
      <c r="B29" s="82"/>
      <c r="C29" s="82"/>
      <c r="D29" s="80"/>
      <c r="E29" s="80"/>
      <c r="F29" s="80"/>
      <c r="G29" s="81"/>
      <c r="H29" s="80"/>
      <c r="I29" s="80"/>
      <c r="J29" s="80"/>
      <c r="K29" s="80"/>
      <c r="L29" s="80"/>
      <c r="M29" s="84"/>
      <c r="N29" s="83"/>
      <c r="O29" s="83"/>
      <c r="P29" s="84"/>
      <c r="Q29" s="85"/>
      <c r="R29" s="85"/>
    </row>
    <row r="30" spans="1:18" s="18" customFormat="1" ht="3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Q30" s="16"/>
      <c r="R30" s="16"/>
    </row>
    <row r="31" spans="1:18" ht="15" customHeight="1" x14ac:dyDescent="0.25">
      <c r="A31" s="12" t="s">
        <v>13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86"/>
      <c r="N31" s="289" t="s">
        <v>80</v>
      </c>
      <c r="O31" s="290"/>
      <c r="P31" s="280">
        <f>[1]suma!F8</f>
        <v>0</v>
      </c>
      <c r="Q31" s="281"/>
      <c r="R31" s="282"/>
    </row>
    <row r="32" spans="1:18" ht="6.7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87"/>
      <c r="N32" s="291"/>
      <c r="O32" s="292"/>
      <c r="P32" s="283"/>
      <c r="Q32" s="284"/>
      <c r="R32" s="285"/>
    </row>
    <row r="33" spans="1:18" ht="6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87"/>
      <c r="N33" s="293"/>
      <c r="O33" s="294"/>
      <c r="P33" s="286"/>
      <c r="Q33" s="287"/>
      <c r="R33" s="288"/>
    </row>
    <row r="34" spans="1:18" ht="4.5" customHeight="1" x14ac:dyDescent="0.25">
      <c r="M34" s="12"/>
      <c r="N34" s="12"/>
      <c r="O34" s="12"/>
      <c r="Q34" s="16"/>
      <c r="R34" s="16"/>
    </row>
    <row r="35" spans="1:18" ht="15" customHeight="1" x14ac:dyDescent="0.25">
      <c r="A35" s="262"/>
      <c r="B35" s="263"/>
      <c r="C35" s="264"/>
      <c r="D35" s="265" t="s">
        <v>43</v>
      </c>
      <c r="E35" s="266"/>
      <c r="F35" s="267"/>
      <c r="G35" s="268" t="s">
        <v>22</v>
      </c>
      <c r="H35" s="269"/>
      <c r="I35" s="270"/>
      <c r="J35" s="268" t="s">
        <v>24</v>
      </c>
      <c r="K35" s="269"/>
      <c r="L35" s="270"/>
      <c r="M35" s="268" t="s">
        <v>14</v>
      </c>
      <c r="N35" s="269"/>
      <c r="O35" s="270"/>
    </row>
    <row r="36" spans="1:18" ht="15" customHeight="1" x14ac:dyDescent="0.25">
      <c r="A36" s="303" t="s">
        <v>18</v>
      </c>
      <c r="B36" s="304"/>
      <c r="C36" s="305"/>
      <c r="D36" s="306"/>
      <c r="E36" s="307"/>
      <c r="F36" s="308"/>
      <c r="G36" s="262"/>
      <c r="H36" s="263"/>
      <c r="I36" s="264"/>
      <c r="J36" s="262"/>
      <c r="K36" s="263"/>
      <c r="L36" s="264"/>
      <c r="M36" s="262"/>
      <c r="N36" s="263"/>
      <c r="O36" s="264"/>
      <c r="Q36" s="271"/>
      <c r="R36" s="272"/>
    </row>
    <row r="37" spans="1:18" x14ac:dyDescent="0.25">
      <c r="A37" s="303" t="s">
        <v>19</v>
      </c>
      <c r="B37" s="304"/>
      <c r="C37" s="305"/>
      <c r="D37" s="306"/>
      <c r="E37" s="307"/>
      <c r="F37" s="308"/>
      <c r="G37" s="262"/>
      <c r="H37" s="263"/>
      <c r="I37" s="264"/>
      <c r="J37" s="262"/>
      <c r="K37" s="263"/>
      <c r="L37" s="264"/>
      <c r="M37" s="262"/>
      <c r="N37" s="263"/>
      <c r="O37" s="264"/>
      <c r="Q37" s="273"/>
      <c r="R37" s="274"/>
    </row>
    <row r="38" spans="1:18" x14ac:dyDescent="0.25">
      <c r="A38" s="303" t="s">
        <v>47</v>
      </c>
      <c r="B38" s="304"/>
      <c r="C38" s="305"/>
      <c r="D38" s="306"/>
      <c r="E38" s="307"/>
      <c r="F38" s="308"/>
      <c r="G38" s="262"/>
      <c r="H38" s="263"/>
      <c r="I38" s="264"/>
      <c r="J38" s="262"/>
      <c r="K38" s="263"/>
      <c r="L38" s="264"/>
      <c r="M38" s="262"/>
      <c r="N38" s="263"/>
      <c r="O38" s="264"/>
      <c r="Q38" s="275"/>
      <c r="R38" s="276"/>
    </row>
    <row r="39" spans="1:18" s="19" customFormat="1" x14ac:dyDescent="0.25">
      <c r="A39" s="303" t="s">
        <v>49</v>
      </c>
      <c r="B39" s="304"/>
      <c r="C39" s="305"/>
      <c r="D39" s="306"/>
      <c r="E39" s="307"/>
      <c r="F39" s="308"/>
      <c r="G39" s="262"/>
      <c r="H39" s="263"/>
      <c r="I39" s="264"/>
      <c r="J39" s="262"/>
      <c r="K39" s="263"/>
      <c r="L39" s="264"/>
      <c r="M39" s="262"/>
      <c r="N39" s="263"/>
      <c r="O39" s="264"/>
      <c r="P39" s="1"/>
      <c r="Q39" s="1"/>
      <c r="R39" s="1"/>
    </row>
    <row r="40" spans="1:18" s="19" customFormat="1" ht="15.75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</row>
    <row r="42" spans="1:18" x14ac:dyDescent="0.25">
      <c r="A42" s="65" t="s">
        <v>52</v>
      </c>
      <c r="B42" s="66"/>
      <c r="C42" s="66"/>
      <c r="D42" s="66"/>
      <c r="E42" s="66"/>
      <c r="F42" s="67"/>
      <c r="G42" s="66" t="s">
        <v>53</v>
      </c>
      <c r="H42" s="66"/>
      <c r="I42" s="66"/>
      <c r="J42" s="66"/>
      <c r="K42" s="302"/>
      <c r="L42" s="302"/>
      <c r="M42" s="68" t="s">
        <v>57</v>
      </c>
      <c r="N42" s="68"/>
      <c r="O42" s="68" t="s">
        <v>59</v>
      </c>
      <c r="P42" s="68"/>
      <c r="Q42" s="68" t="s">
        <v>56</v>
      </c>
      <c r="R42" s="69"/>
    </row>
    <row r="43" spans="1:18" x14ac:dyDescent="0.25">
      <c r="A43" s="70"/>
      <c r="B43" s="71"/>
      <c r="C43" s="71"/>
      <c r="D43" s="71"/>
      <c r="E43" s="71"/>
      <c r="F43" s="71"/>
      <c r="G43" s="71"/>
      <c r="H43" s="71"/>
      <c r="I43" s="71"/>
      <c r="J43" s="71"/>
      <c r="K43" s="72" t="s">
        <v>58</v>
      </c>
      <c r="L43" s="72"/>
      <c r="M43" s="301" t="s">
        <v>73</v>
      </c>
      <c r="N43" s="301"/>
      <c r="O43" s="73"/>
      <c r="P43" s="88" t="s">
        <v>54</v>
      </c>
      <c r="Q43" s="88"/>
      <c r="R43" s="75"/>
    </row>
    <row r="44" spans="1:18" ht="15.75" thickBot="1" x14ac:dyDescent="0.3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</row>
    <row r="46" spans="1:18" x14ac:dyDescent="0.25">
      <c r="H46" s="1" t="s">
        <v>55</v>
      </c>
      <c r="L46" s="90"/>
      <c r="M46" s="90"/>
      <c r="N46" s="90"/>
      <c r="O46" s="90"/>
      <c r="P46" s="90"/>
      <c r="Q46" s="90"/>
      <c r="R46" s="90"/>
    </row>
    <row r="57" ht="15" customHeight="1" x14ac:dyDescent="0.25"/>
    <row r="58" ht="15" customHeight="1" x14ac:dyDescent="0.25"/>
    <row r="64" ht="15" customHeight="1" x14ac:dyDescent="0.25"/>
    <row r="65" ht="15" customHeight="1" x14ac:dyDescent="0.25"/>
    <row r="70" ht="15" customHeight="1" x14ac:dyDescent="0.25"/>
    <row r="71" ht="15" customHeight="1" x14ac:dyDescent="0.25"/>
    <row r="76" ht="15" customHeight="1" x14ac:dyDescent="0.25"/>
    <row r="77" ht="15" customHeight="1" x14ac:dyDescent="0.25"/>
    <row r="78" ht="15" customHeight="1" x14ac:dyDescent="0.25"/>
    <row r="82" ht="15" customHeight="1" x14ac:dyDescent="0.25"/>
    <row r="83" ht="15" customHeight="1" x14ac:dyDescent="0.25"/>
    <row r="88" ht="15" customHeight="1" x14ac:dyDescent="0.25"/>
    <row r="89" ht="15" customHeight="1" x14ac:dyDescent="0.25"/>
    <row r="90" ht="15" customHeight="1" x14ac:dyDescent="0.25"/>
    <row r="122" ht="15" customHeight="1" x14ac:dyDescent="0.25"/>
    <row r="123" ht="15" customHeight="1" x14ac:dyDescent="0.25"/>
    <row r="129" ht="15" customHeight="1" x14ac:dyDescent="0.25"/>
    <row r="130" ht="15" customHeight="1" x14ac:dyDescent="0.25"/>
    <row r="134" ht="15" customHeight="1" x14ac:dyDescent="0.25"/>
    <row r="135" ht="15" customHeight="1" x14ac:dyDescent="0.25"/>
    <row r="140" ht="15" customHeight="1" x14ac:dyDescent="0.25"/>
    <row r="141" ht="15" customHeight="1" x14ac:dyDescent="0.25"/>
    <row r="142" ht="15" customHeight="1" x14ac:dyDescent="0.25"/>
    <row r="174" ht="15" customHeight="1" x14ac:dyDescent="0.25"/>
    <row r="175" ht="15" customHeight="1" x14ac:dyDescent="0.25"/>
    <row r="181" ht="15" customHeight="1" x14ac:dyDescent="0.25"/>
    <row r="182" ht="15" customHeight="1" x14ac:dyDescent="0.25"/>
    <row r="186" ht="15" customHeight="1" x14ac:dyDescent="0.25"/>
    <row r="187" ht="15" customHeight="1" x14ac:dyDescent="0.25"/>
    <row r="192" ht="15" customHeight="1" x14ac:dyDescent="0.25"/>
    <row r="193" ht="15" customHeight="1" x14ac:dyDescent="0.25"/>
    <row r="194" ht="15" customHeight="1" x14ac:dyDescent="0.25"/>
    <row r="226" ht="15" customHeight="1" x14ac:dyDescent="0.25"/>
    <row r="227" ht="15" customHeight="1" x14ac:dyDescent="0.25"/>
    <row r="233" ht="15" customHeight="1" x14ac:dyDescent="0.25"/>
    <row r="234" ht="15" customHeight="1" x14ac:dyDescent="0.25"/>
    <row r="238" ht="15" customHeight="1" x14ac:dyDescent="0.25"/>
    <row r="239" ht="15" customHeight="1" x14ac:dyDescent="0.25"/>
    <row r="244" ht="15" customHeight="1" x14ac:dyDescent="0.25"/>
    <row r="245" ht="15" customHeight="1" x14ac:dyDescent="0.25"/>
    <row r="246" ht="15" customHeight="1" x14ac:dyDescent="0.25"/>
    <row r="278" ht="15" customHeight="1" x14ac:dyDescent="0.25"/>
    <row r="279" ht="15" customHeight="1" x14ac:dyDescent="0.25"/>
    <row r="285" ht="15" customHeight="1" x14ac:dyDescent="0.25"/>
    <row r="286" ht="15" customHeight="1" x14ac:dyDescent="0.25"/>
    <row r="290" ht="15" customHeight="1" x14ac:dyDescent="0.25"/>
    <row r="291" ht="15" customHeight="1" x14ac:dyDescent="0.25"/>
    <row r="296" ht="15" customHeight="1" x14ac:dyDescent="0.25"/>
    <row r="297" ht="15" customHeight="1" x14ac:dyDescent="0.25"/>
    <row r="298" ht="15" customHeight="1" x14ac:dyDescent="0.25"/>
    <row r="330" ht="15" customHeight="1" x14ac:dyDescent="0.25"/>
    <row r="331" ht="15" customHeight="1" x14ac:dyDescent="0.25"/>
    <row r="337" ht="15" customHeight="1" x14ac:dyDescent="0.25"/>
    <row r="338" ht="15" customHeight="1" x14ac:dyDescent="0.25"/>
    <row r="342" ht="15" customHeight="1" x14ac:dyDescent="0.25"/>
    <row r="343" ht="15" customHeight="1" x14ac:dyDescent="0.25"/>
    <row r="348" ht="15" customHeight="1" x14ac:dyDescent="0.25"/>
    <row r="349" ht="15" customHeight="1" x14ac:dyDescent="0.25"/>
    <row r="350" ht="15" customHeight="1" x14ac:dyDescent="0.25"/>
    <row r="382" ht="15" customHeight="1" x14ac:dyDescent="0.25"/>
    <row r="383" ht="15" customHeight="1" x14ac:dyDescent="0.25"/>
    <row r="389" ht="15" customHeight="1" x14ac:dyDescent="0.25"/>
    <row r="390" ht="15" customHeight="1" x14ac:dyDescent="0.25"/>
    <row r="394" ht="15" customHeight="1" x14ac:dyDescent="0.25"/>
    <row r="395" ht="15" customHeight="1" x14ac:dyDescent="0.25"/>
    <row r="400" ht="15" customHeight="1" x14ac:dyDescent="0.25"/>
    <row r="401" ht="15" customHeight="1" x14ac:dyDescent="0.25"/>
    <row r="402" ht="15" customHeight="1" x14ac:dyDescent="0.25"/>
    <row r="434" ht="15" customHeight="1" x14ac:dyDescent="0.25"/>
    <row r="435" ht="15" customHeight="1" x14ac:dyDescent="0.25"/>
    <row r="441" ht="15" customHeight="1" x14ac:dyDescent="0.25"/>
    <row r="442" ht="15" customHeight="1" x14ac:dyDescent="0.25"/>
    <row r="446" ht="15" customHeight="1" x14ac:dyDescent="0.25"/>
    <row r="447" ht="15" customHeight="1" x14ac:dyDescent="0.25"/>
    <row r="452" ht="15" customHeight="1" x14ac:dyDescent="0.25"/>
    <row r="453" ht="15" customHeight="1" x14ac:dyDescent="0.25"/>
    <row r="454" ht="15" customHeight="1" x14ac:dyDescent="0.25"/>
    <row r="486" ht="15" customHeight="1" x14ac:dyDescent="0.25"/>
    <row r="487" ht="15" customHeight="1" x14ac:dyDescent="0.25"/>
    <row r="493" ht="15" customHeight="1" x14ac:dyDescent="0.25"/>
    <row r="494" ht="15" customHeight="1" x14ac:dyDescent="0.25"/>
    <row r="498" ht="15" customHeight="1" x14ac:dyDescent="0.25"/>
    <row r="499" ht="15" customHeight="1" x14ac:dyDescent="0.25"/>
    <row r="504" ht="15" customHeight="1" x14ac:dyDescent="0.25"/>
    <row r="505" ht="15" customHeight="1" x14ac:dyDescent="0.25"/>
    <row r="506" ht="15" customHeight="1" x14ac:dyDescent="0.25"/>
    <row r="538" ht="15" customHeight="1" x14ac:dyDescent="0.25"/>
    <row r="539" ht="15" customHeight="1" x14ac:dyDescent="0.25"/>
    <row r="545" ht="15" customHeight="1" x14ac:dyDescent="0.25"/>
    <row r="546" ht="15" customHeight="1" x14ac:dyDescent="0.25"/>
    <row r="550" ht="15" customHeight="1" x14ac:dyDescent="0.25"/>
    <row r="551" ht="15" customHeight="1" x14ac:dyDescent="0.25"/>
    <row r="556" ht="15" customHeight="1" x14ac:dyDescent="0.25"/>
    <row r="557" ht="15" customHeight="1" x14ac:dyDescent="0.25"/>
    <row r="558" ht="15" customHeight="1" x14ac:dyDescent="0.25"/>
    <row r="590" ht="15" customHeight="1" x14ac:dyDescent="0.25"/>
    <row r="591" ht="15" customHeight="1" x14ac:dyDescent="0.25"/>
    <row r="597" ht="15" customHeight="1" x14ac:dyDescent="0.25"/>
    <row r="598" ht="15" customHeight="1" x14ac:dyDescent="0.25"/>
    <row r="602" ht="15" customHeight="1" x14ac:dyDescent="0.25"/>
    <row r="603" ht="15" customHeight="1" x14ac:dyDescent="0.25"/>
    <row r="608" ht="15" customHeight="1" x14ac:dyDescent="0.25"/>
    <row r="609" ht="15" customHeight="1" x14ac:dyDescent="0.25"/>
    <row r="610" ht="15" customHeight="1" x14ac:dyDescent="0.25"/>
    <row r="642" ht="15" customHeight="1" x14ac:dyDescent="0.25"/>
    <row r="643" ht="15" customHeight="1" x14ac:dyDescent="0.25"/>
    <row r="649" ht="15" customHeight="1" x14ac:dyDescent="0.25"/>
    <row r="650" ht="15" customHeight="1" x14ac:dyDescent="0.25"/>
    <row r="654" ht="15" customHeight="1" x14ac:dyDescent="0.25"/>
    <row r="655" ht="15" customHeight="1" x14ac:dyDescent="0.25"/>
    <row r="660" ht="15" customHeight="1" x14ac:dyDescent="0.25"/>
    <row r="661" ht="15" customHeight="1" x14ac:dyDescent="0.25"/>
    <row r="662" ht="15" customHeight="1" x14ac:dyDescent="0.25"/>
    <row r="694" ht="15" customHeight="1" x14ac:dyDescent="0.25"/>
    <row r="695" ht="15" customHeight="1" x14ac:dyDescent="0.25"/>
    <row r="701" ht="15" customHeight="1" x14ac:dyDescent="0.25"/>
    <row r="702" ht="15" customHeight="1" x14ac:dyDescent="0.25"/>
    <row r="706" ht="15" customHeight="1" x14ac:dyDescent="0.25"/>
    <row r="707" ht="15" customHeight="1" x14ac:dyDescent="0.25"/>
    <row r="712" ht="15" customHeight="1" x14ac:dyDescent="0.25"/>
    <row r="713" ht="15" customHeight="1" x14ac:dyDescent="0.25"/>
    <row r="714" ht="15" customHeight="1" x14ac:dyDescent="0.25"/>
    <row r="746" ht="15" customHeight="1" x14ac:dyDescent="0.25"/>
    <row r="747" ht="15" customHeight="1" x14ac:dyDescent="0.25"/>
    <row r="753" ht="15" customHeight="1" x14ac:dyDescent="0.25"/>
    <row r="754" ht="15" customHeight="1" x14ac:dyDescent="0.25"/>
    <row r="758" ht="15" customHeight="1" x14ac:dyDescent="0.25"/>
    <row r="759" ht="15" customHeight="1" x14ac:dyDescent="0.25"/>
    <row r="764" ht="15" customHeight="1" x14ac:dyDescent="0.25"/>
    <row r="765" ht="15" customHeight="1" x14ac:dyDescent="0.25"/>
    <row r="766" ht="15" customHeight="1" x14ac:dyDescent="0.25"/>
    <row r="798" ht="15" customHeight="1" x14ac:dyDescent="0.25"/>
    <row r="799" ht="15" customHeight="1" x14ac:dyDescent="0.25"/>
    <row r="805" ht="15" customHeight="1" x14ac:dyDescent="0.25"/>
    <row r="806" ht="15" customHeight="1" x14ac:dyDescent="0.25"/>
    <row r="810" ht="15" customHeight="1" x14ac:dyDescent="0.25"/>
    <row r="811" ht="15" customHeight="1" x14ac:dyDescent="0.25"/>
    <row r="816" ht="15" customHeight="1" x14ac:dyDescent="0.25"/>
    <row r="817" ht="15" customHeight="1" x14ac:dyDescent="0.25"/>
    <row r="818" ht="15" customHeight="1" x14ac:dyDescent="0.25"/>
    <row r="850" ht="15" customHeight="1" x14ac:dyDescent="0.25"/>
    <row r="851" ht="15" customHeight="1" x14ac:dyDescent="0.25"/>
    <row r="857" ht="15" customHeight="1" x14ac:dyDescent="0.25"/>
    <row r="858" ht="15" customHeight="1" x14ac:dyDescent="0.25"/>
    <row r="862" ht="15" customHeight="1" x14ac:dyDescent="0.25"/>
    <row r="863" ht="15" customHeight="1" x14ac:dyDescent="0.25"/>
    <row r="868" ht="15" customHeight="1" x14ac:dyDescent="0.25"/>
    <row r="869" ht="15" customHeight="1" x14ac:dyDescent="0.25"/>
    <row r="870" ht="15" customHeight="1" x14ac:dyDescent="0.25"/>
    <row r="902" ht="15" customHeight="1" x14ac:dyDescent="0.25"/>
    <row r="903" ht="15" customHeight="1" x14ac:dyDescent="0.25"/>
    <row r="909" ht="15" customHeight="1" x14ac:dyDescent="0.25"/>
    <row r="910" ht="15" customHeight="1" x14ac:dyDescent="0.25"/>
    <row r="914" ht="15" customHeight="1" x14ac:dyDescent="0.25"/>
    <row r="915" ht="15" customHeight="1" x14ac:dyDescent="0.25"/>
    <row r="920" ht="15" customHeight="1" x14ac:dyDescent="0.25"/>
    <row r="921" ht="15" customHeight="1" x14ac:dyDescent="0.25"/>
    <row r="922" ht="15" customHeight="1" x14ac:dyDescent="0.25"/>
    <row r="954" ht="15" customHeight="1" x14ac:dyDescent="0.25"/>
    <row r="955" ht="15" customHeight="1" x14ac:dyDescent="0.25"/>
    <row r="961" ht="15" customHeight="1" x14ac:dyDescent="0.25"/>
    <row r="962" ht="15" customHeight="1" x14ac:dyDescent="0.25"/>
    <row r="966" ht="15" customHeight="1" x14ac:dyDescent="0.25"/>
    <row r="967" ht="15" customHeight="1" x14ac:dyDescent="0.25"/>
    <row r="972" ht="15" customHeight="1" x14ac:dyDescent="0.25"/>
    <row r="973" ht="15" customHeight="1" x14ac:dyDescent="0.25"/>
    <row r="974" ht="15" customHeight="1" x14ac:dyDescent="0.25"/>
    <row r="1006" ht="15" customHeight="1" x14ac:dyDescent="0.25"/>
    <row r="1007" ht="15" customHeight="1" x14ac:dyDescent="0.25"/>
    <row r="1013" ht="15" customHeight="1" x14ac:dyDescent="0.25"/>
    <row r="1014" ht="15" customHeight="1" x14ac:dyDescent="0.25"/>
    <row r="1018" ht="15" customHeight="1" x14ac:dyDescent="0.25"/>
    <row r="1019" ht="15" customHeight="1" x14ac:dyDescent="0.25"/>
    <row r="1024" ht="15" customHeight="1" x14ac:dyDescent="0.25"/>
    <row r="1025" ht="15" customHeight="1" x14ac:dyDescent="0.25"/>
    <row r="1026" ht="15" customHeight="1" x14ac:dyDescent="0.25"/>
    <row r="1058" ht="15" customHeight="1" x14ac:dyDescent="0.25"/>
    <row r="1059" ht="15" customHeight="1" x14ac:dyDescent="0.25"/>
    <row r="1065" ht="15" customHeight="1" x14ac:dyDescent="0.25"/>
    <row r="1066" ht="15" customHeight="1" x14ac:dyDescent="0.25"/>
    <row r="1070" ht="15" customHeight="1" x14ac:dyDescent="0.25"/>
    <row r="1071" ht="15" customHeight="1" x14ac:dyDescent="0.25"/>
    <row r="1076" ht="15" customHeight="1" x14ac:dyDescent="0.25"/>
    <row r="1077" ht="15" customHeight="1" x14ac:dyDescent="0.25"/>
    <row r="1078" ht="15" customHeight="1" x14ac:dyDescent="0.25"/>
    <row r="1110" ht="15" customHeight="1" x14ac:dyDescent="0.25"/>
    <row r="1111" ht="15" customHeight="1" x14ac:dyDescent="0.25"/>
    <row r="1117" ht="15" customHeight="1" x14ac:dyDescent="0.25"/>
    <row r="1118" ht="15" customHeight="1" x14ac:dyDescent="0.25"/>
    <row r="1122" ht="15" customHeight="1" x14ac:dyDescent="0.25"/>
    <row r="1123" ht="15" customHeight="1" x14ac:dyDescent="0.25"/>
    <row r="1128" ht="15" customHeight="1" x14ac:dyDescent="0.25"/>
    <row r="1129" ht="15" customHeight="1" x14ac:dyDescent="0.25"/>
    <row r="1130" ht="15" customHeight="1" x14ac:dyDescent="0.25"/>
  </sheetData>
  <mergeCells count="72">
    <mergeCell ref="M43:N43"/>
    <mergeCell ref="M38:O38"/>
    <mergeCell ref="A39:C39"/>
    <mergeCell ref="D39:F39"/>
    <mergeCell ref="G39:I39"/>
    <mergeCell ref="J39:L39"/>
    <mergeCell ref="M39:O39"/>
    <mergeCell ref="K42:L42"/>
    <mergeCell ref="Q36:R38"/>
    <mergeCell ref="A37:C37"/>
    <mergeCell ref="D37:F37"/>
    <mergeCell ref="G37:I37"/>
    <mergeCell ref="J37:L37"/>
    <mergeCell ref="M37:O37"/>
    <mergeCell ref="A38:C38"/>
    <mergeCell ref="D38:F38"/>
    <mergeCell ref="G38:I38"/>
    <mergeCell ref="J38:L38"/>
    <mergeCell ref="A36:C36"/>
    <mergeCell ref="D36:F36"/>
    <mergeCell ref="G36:I36"/>
    <mergeCell ref="J36:L36"/>
    <mergeCell ref="M36:O36"/>
    <mergeCell ref="A26:C26"/>
    <mergeCell ref="D26:F26"/>
    <mergeCell ref="G26:I26"/>
    <mergeCell ref="J26:L26"/>
    <mergeCell ref="J27:L27"/>
    <mergeCell ref="A35:C35"/>
    <mergeCell ref="D35:F35"/>
    <mergeCell ref="G35:I35"/>
    <mergeCell ref="J35:L35"/>
    <mergeCell ref="M35:O35"/>
    <mergeCell ref="A22:C22"/>
    <mergeCell ref="D22:F22"/>
    <mergeCell ref="G22:I22"/>
    <mergeCell ref="J22:L22"/>
    <mergeCell ref="Q20:R21"/>
    <mergeCell ref="A21:C21"/>
    <mergeCell ref="D21:F21"/>
    <mergeCell ref="G21:I21"/>
    <mergeCell ref="J21:L21"/>
    <mergeCell ref="A20:C20"/>
    <mergeCell ref="D20:F20"/>
    <mergeCell ref="G20:I20"/>
    <mergeCell ref="J20:L20"/>
    <mergeCell ref="N31:O33"/>
    <mergeCell ref="P31:R33"/>
    <mergeCell ref="A27:C27"/>
    <mergeCell ref="D27:F27"/>
    <mergeCell ref="G27:I27"/>
    <mergeCell ref="Q27:R28"/>
    <mergeCell ref="A28:C28"/>
    <mergeCell ref="D28:F28"/>
    <mergeCell ref="G28:I28"/>
    <mergeCell ref="J28:L28"/>
    <mergeCell ref="A19:C19"/>
    <mergeCell ref="Q9:R10"/>
    <mergeCell ref="Q14:R15"/>
    <mergeCell ref="A1:C5"/>
    <mergeCell ref="G1:M1"/>
    <mergeCell ref="P1:R1"/>
    <mergeCell ref="G2:I2"/>
    <mergeCell ref="L2:M2"/>
    <mergeCell ref="P2:R2"/>
    <mergeCell ref="G3:R3"/>
    <mergeCell ref="G4:I4"/>
    <mergeCell ref="J4:N4"/>
    <mergeCell ref="O4:Q4"/>
    <mergeCell ref="D19:F19"/>
    <mergeCell ref="G19:I19"/>
    <mergeCell ref="J19:L19"/>
  </mergeCells>
  <pageMargins left="0.7" right="0.7" top="0.75" bottom="0.75" header="0.3" footer="0.3"/>
  <pageSetup paperSize="9" orientation="portrait" r:id="rId1"/>
  <headerFooter>
    <oddHeader>&amp;L&amp;8PEDAGOŠKI FAKULTET&amp;C&amp;8ODSJEK ZA MATEMATIKU I FIZIKU&amp;R&amp;8SMJER ZA MATEMATIKU I INFORMATIKU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0"/>
  <sheetViews>
    <sheetView view="pageLayout" workbookViewId="0">
      <selection activeCell="O18" sqref="O18"/>
    </sheetView>
  </sheetViews>
  <sheetFormatPr defaultColWidth="8.42578125" defaultRowHeight="15" x14ac:dyDescent="0.25"/>
  <cols>
    <col min="1" max="16" width="4.7109375" style="1" customWidth="1"/>
    <col min="17" max="18" width="2.42578125" style="1" customWidth="1"/>
    <col min="19" max="20" width="20.140625" style="1" customWidth="1"/>
    <col min="21" max="16384" width="8.42578125" style="1"/>
  </cols>
  <sheetData>
    <row r="1" spans="1:18" x14ac:dyDescent="0.25">
      <c r="A1" s="241"/>
      <c r="B1" s="242"/>
      <c r="C1" s="243"/>
      <c r="E1" s="4" t="s">
        <v>1</v>
      </c>
      <c r="F1" s="5"/>
      <c r="G1" s="250" t="str">
        <f>OPCI_PODACI!B14</f>
        <v>Ćordić Elvedina</v>
      </c>
      <c r="H1" s="250"/>
      <c r="I1" s="250"/>
      <c r="J1" s="250"/>
      <c r="K1" s="250"/>
      <c r="L1" s="250"/>
      <c r="M1" s="250"/>
      <c r="N1" s="5" t="s">
        <v>2</v>
      </c>
      <c r="O1" s="5"/>
      <c r="P1" s="251">
        <f>OPCI_PODACI!C14</f>
        <v>0</v>
      </c>
      <c r="Q1" s="250"/>
      <c r="R1" s="252"/>
    </row>
    <row r="2" spans="1:18" x14ac:dyDescent="0.25">
      <c r="A2" s="244"/>
      <c r="B2" s="245"/>
      <c r="C2" s="246"/>
      <c r="D2" s="89"/>
      <c r="E2" s="6" t="s">
        <v>4</v>
      </c>
      <c r="F2" s="7"/>
      <c r="G2" s="250">
        <f>OPCI_PODACI!D14</f>
        <v>0</v>
      </c>
      <c r="H2" s="250"/>
      <c r="I2" s="250"/>
      <c r="J2" s="7" t="s">
        <v>5</v>
      </c>
      <c r="K2" s="7"/>
      <c r="L2" s="250" t="str">
        <f>OPCI_PODACI!C2</f>
        <v>2014/15.</v>
      </c>
      <c r="M2" s="250"/>
      <c r="N2" s="7" t="s">
        <v>6</v>
      </c>
      <c r="O2" s="7"/>
      <c r="P2" s="253" t="str">
        <f>OPCI_PODACI!C3</f>
        <v>V</v>
      </c>
      <c r="Q2" s="253"/>
      <c r="R2" s="254"/>
    </row>
    <row r="3" spans="1:18" ht="15.75" x14ac:dyDescent="0.25">
      <c r="A3" s="244"/>
      <c r="B3" s="245"/>
      <c r="C3" s="246"/>
      <c r="D3" s="89"/>
      <c r="E3" s="6" t="s">
        <v>8</v>
      </c>
      <c r="F3" s="7"/>
      <c r="G3" s="255" t="str">
        <f>OPCI_PODACI!C4</f>
        <v>FILMSKA RTV KULTURA</v>
      </c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6"/>
    </row>
    <row r="4" spans="1:18" x14ac:dyDescent="0.25">
      <c r="A4" s="244"/>
      <c r="B4" s="245"/>
      <c r="C4" s="246"/>
      <c r="D4" s="89"/>
      <c r="E4" s="6" t="s">
        <v>9</v>
      </c>
      <c r="F4" s="7"/>
      <c r="G4" s="250">
        <f>OPCI_PODACI!C5</f>
        <v>5</v>
      </c>
      <c r="H4" s="250"/>
      <c r="I4" s="250"/>
      <c r="J4" s="257" t="s">
        <v>10</v>
      </c>
      <c r="K4" s="257"/>
      <c r="L4" s="257"/>
      <c r="M4" s="257"/>
      <c r="N4" s="257"/>
      <c r="O4" s="250" t="str">
        <f>OPCI_PODACI!C6</f>
        <v>2 + 2 + 0</v>
      </c>
      <c r="P4" s="250"/>
      <c r="Q4" s="250"/>
      <c r="R4" s="8"/>
    </row>
    <row r="5" spans="1:18" x14ac:dyDescent="0.25">
      <c r="A5" s="247"/>
      <c r="B5" s="248"/>
      <c r="C5" s="249"/>
      <c r="D5" s="8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18" x14ac:dyDescent="0.25">
      <c r="B6" s="89"/>
      <c r="C6" s="89"/>
      <c r="D6" s="89"/>
    </row>
    <row r="7" spans="1:18" x14ac:dyDescent="0.25">
      <c r="A7" s="12" t="s">
        <v>11</v>
      </c>
      <c r="B7" s="13"/>
      <c r="C7" s="13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9" spans="1:18" x14ac:dyDescent="0.25">
      <c r="A9" s="59" t="str">
        <f>PRISUSTVO_PR!C3</f>
        <v>3.10.</v>
      </c>
      <c r="B9" s="59" t="str">
        <f>PRISUSTVO_PR!D3</f>
        <v>10.10.</v>
      </c>
      <c r="C9" s="59" t="str">
        <f>PRISUSTVO_PR!E3</f>
        <v>17.10.</v>
      </c>
      <c r="D9" s="59" t="str">
        <f>PRISUSTVO_PR!F3</f>
        <v>24.10.</v>
      </c>
      <c r="E9" s="59" t="str">
        <f>PRISUSTVO_PR!G3</f>
        <v>31.10.</v>
      </c>
      <c r="F9" s="59" t="str">
        <f>PRISUSTVO_PR!H3</f>
        <v>7.11.</v>
      </c>
      <c r="G9" s="59" t="str">
        <f>PRISUSTVO_PR!I3</f>
        <v>14.11.</v>
      </c>
      <c r="H9" s="59" t="str">
        <f>PRISUSTVO_PR!J3</f>
        <v>21.11.</v>
      </c>
      <c r="I9" s="59" t="str">
        <f>PRISUSTVO_PR!K3</f>
        <v>28.11.</v>
      </c>
      <c r="J9" s="59" t="str">
        <f>PRISUSTVO_PR!L3</f>
        <v>5.12.</v>
      </c>
      <c r="K9" s="59" t="str">
        <f>PRISUSTVO_PR!M3</f>
        <v>12.12.</v>
      </c>
      <c r="L9" s="59" t="str">
        <f>PRISUSTVO_PR!N3</f>
        <v>19.12.</v>
      </c>
      <c r="M9" s="59" t="str">
        <f>PRISUSTVO_PR!O3</f>
        <v>26.12.</v>
      </c>
      <c r="N9" s="59" t="str">
        <f>PRISUSTVO_PR!P3</f>
        <v>3.1.</v>
      </c>
      <c r="O9" s="59" t="str">
        <f>PRISUSTVO_PR!Q3</f>
        <v>9.1.</v>
      </c>
      <c r="Q9" s="258">
        <f>PRISUSTVO_PR!S6</f>
        <v>5</v>
      </c>
      <c r="R9" s="259"/>
    </row>
    <row r="10" spans="1:18" x14ac:dyDescent="0.25">
      <c r="A10" s="14">
        <f>IF(PRISUSTVO_PR!C6=1,1,IF(PRISUSTVO_PR!C6=2,2,IF(PRISUSTVO_PR!C6=3,3,0)))</f>
        <v>2</v>
      </c>
      <c r="B10" s="14">
        <f>IF(PRISUSTVO_PR!D6=1,1,IF(PRISUSTVO_PR!D6=2,2,IF(PRISUSTVO_PR!D6=3,3,0)))</f>
        <v>2</v>
      </c>
      <c r="C10" s="14">
        <f>IF(PRISUSTVO_PR!E6=1,1,IF(PRISUSTVO_PR!E6=2,2,IF(PRISUSTVO_PR!E6=3,3,0)))</f>
        <v>2</v>
      </c>
      <c r="D10" s="14">
        <f>IF(PRISUSTVO_PR!F6=1,1,IF(PRISUSTVO_PR!F6=2,2,IF(PRISUSTVO_PR!F6=3,3,0)))</f>
        <v>2</v>
      </c>
      <c r="E10" s="14">
        <f>IF(PRISUSTVO_PR!G6=1,1,IF(PRISUSTVO_PR!G6=2,2,IF(PRISUSTVO_PR!G6=3,3,0)))</f>
        <v>2</v>
      </c>
      <c r="F10" s="14">
        <f>IF(PRISUSTVO_PR!H6=1,1,IF(PRISUSTVO_PR!H6=2,2,IF(PRISUSTVO_PR!H6=3,3,0)))</f>
        <v>2</v>
      </c>
      <c r="G10" s="14">
        <f>IF(PRISUSTVO_PR!I6=1,1,IF(PRISUSTVO_PR!I6=2,2,IF(PRISUSTVO_PR!I6=3,3,0)))</f>
        <v>2</v>
      </c>
      <c r="H10" s="14">
        <f>IF(PRISUSTVO_PR!J6=1,1,IF(PRISUSTVO_PR!J6=2,2,IF(PRISUSTVO_PR!J6=3,3,0)))</f>
        <v>2</v>
      </c>
      <c r="I10" s="14">
        <f>IF(PRISUSTVO_PR!K6=1,1,IF(PRISUSTVO_PR!K6=2,2,IF(PRISUSTVO_PR!K6=3,3,0)))</f>
        <v>2</v>
      </c>
      <c r="J10" s="14">
        <f>IF(PRISUSTVO_PR!L6=1,1,IF(PRISUSTVO_PR!L6=2,2,IF(PRISUSTVO_PR!L6=3,3,0)))</f>
        <v>2</v>
      </c>
      <c r="K10" s="14">
        <f>IF(PRISUSTVO_PR!M6=1,1,IF(PRISUSTVO_PR!M6=2,2,IF(PRISUSTVO_PR!M6=3,3,0)))</f>
        <v>2</v>
      </c>
      <c r="L10" s="14">
        <f>IF(PRISUSTVO_PR!N6=1,1,IF(PRISUSTVO_PR!N6=2,2,IF(PRISUSTVO_PR!N6=3,3,0)))</f>
        <v>2</v>
      </c>
      <c r="M10" s="14">
        <f>IF(PRISUSTVO_PR!O6=1,1,IF(PRISUSTVO_PR!O6=2,2,IF(PRISUSTVO_PR!O6=3,3,0)))</f>
        <v>2</v>
      </c>
      <c r="N10" s="14">
        <f>IF(PRISUSTVO_PR!P6=1,1,IF(PRISUSTVO_PR!P6=2,2,IF(PRISUSTVO_PR!P6=3,3,0)))</f>
        <v>2</v>
      </c>
      <c r="O10" s="14">
        <f>IF(PRISUSTVO_PR!Q6=1,1,IF(PRISUSTVO_PR!Q6=2,2,IF(PRISUSTVO_PR!Q6=3,3,0)))</f>
        <v>2</v>
      </c>
      <c r="Q10" s="260"/>
      <c r="R10" s="261"/>
    </row>
    <row r="12" spans="1:18" x14ac:dyDescent="0.25">
      <c r="A12" s="12" t="s">
        <v>12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x14ac:dyDescent="0.25">
      <c r="C13" s="15"/>
    </row>
    <row r="14" spans="1:18" x14ac:dyDescent="0.25">
      <c r="A14" s="60" t="str">
        <f>PRISUSTVO_VJ!C3</f>
        <v>11.10.</v>
      </c>
      <c r="B14" s="60" t="str">
        <f>PRISUSTVO_VJ!D3</f>
        <v>18.10.</v>
      </c>
      <c r="C14" s="60" t="str">
        <f>PRISUSTVO_VJ!E3</f>
        <v>19.10.</v>
      </c>
      <c r="D14" s="60" t="str">
        <f>PRISUSTVO_VJ!F3</f>
        <v>21.10.</v>
      </c>
      <c r="E14" s="60" t="str">
        <f>PRISUSTVO_VJ!G3</f>
        <v>28.10.</v>
      </c>
      <c r="F14" s="60" t="str">
        <f>PRISUSTVO_VJ!H3</f>
        <v>4.11.</v>
      </c>
      <c r="G14" s="60" t="str">
        <f>PRISUSTVO_VJ!I3</f>
        <v>11.11.</v>
      </c>
      <c r="H14" s="60" t="str">
        <f>PRISUSTVO_VJ!J3</f>
        <v>18.11.</v>
      </c>
      <c r="I14" s="60" t="str">
        <f>PRISUSTVO_VJ!K3</f>
        <v>2-12.</v>
      </c>
      <c r="J14" s="60" t="str">
        <f>PRISUSTVO_VJ!L3</f>
        <v>9.12.</v>
      </c>
      <c r="K14" s="60" t="str">
        <f>PRISUSTVO_VJ!M3</f>
        <v>16.12.</v>
      </c>
      <c r="L14" s="60" t="str">
        <f>PRISUSTVO_VJ!N3</f>
        <v>23.12.</v>
      </c>
      <c r="M14" s="60" t="str">
        <f>PRISUSTVO_VJ!O3</f>
        <v>29.12.</v>
      </c>
      <c r="N14" s="60" t="str">
        <f>PRISUSTVO_VJ!P3</f>
        <v>6.1.</v>
      </c>
      <c r="O14" s="60" t="str">
        <f>PRISUSTVO_VJ!Q3</f>
        <v>13.1.</v>
      </c>
      <c r="Q14" s="258">
        <f>PRISUSTVO_VJ!S6</f>
        <v>3</v>
      </c>
      <c r="R14" s="259"/>
    </row>
    <row r="15" spans="1:18" x14ac:dyDescent="0.25">
      <c r="A15" s="26">
        <f>PRISUSTVO_VJ!C6</f>
        <v>3</v>
      </c>
      <c r="B15" s="26">
        <f>PRISUSTVO_VJ!D6</f>
        <v>3</v>
      </c>
      <c r="C15" s="26">
        <f>PRISUSTVO_VJ!E6</f>
        <v>0</v>
      </c>
      <c r="D15" s="26">
        <f>PRISUSTVO_VJ!F6</f>
        <v>3</v>
      </c>
      <c r="E15" s="26">
        <f>PRISUSTVO_VJ!G6</f>
        <v>3</v>
      </c>
      <c r="F15" s="26">
        <f>PRISUSTVO_VJ!H6</f>
        <v>3</v>
      </c>
      <c r="G15" s="26">
        <f>PRISUSTVO_VJ!I6</f>
        <v>3</v>
      </c>
      <c r="H15" s="26">
        <f>PRISUSTVO_VJ!J6</f>
        <v>3</v>
      </c>
      <c r="I15" s="26">
        <f>PRISUSTVO_VJ!K6</f>
        <v>3</v>
      </c>
      <c r="J15" s="26">
        <f>PRISUSTVO_VJ!L6</f>
        <v>3</v>
      </c>
      <c r="K15" s="26">
        <f>PRISUSTVO_VJ!M6</f>
        <v>3</v>
      </c>
      <c r="L15" s="26">
        <f>PRISUSTVO_VJ!N6</f>
        <v>0</v>
      </c>
      <c r="M15" s="26">
        <f>PRISUSTVO_VJ!O6</f>
        <v>0</v>
      </c>
      <c r="N15" s="26">
        <f>PRISUSTVO_VJ!P6</f>
        <v>3</v>
      </c>
      <c r="O15" s="26">
        <f>PRISUSTVO_VJ!Q6</f>
        <v>3</v>
      </c>
      <c r="P15" s="89"/>
      <c r="Q15" s="260"/>
      <c r="R15" s="261"/>
    </row>
    <row r="16" spans="1:18" ht="18.75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89"/>
      <c r="Q16" s="61"/>
      <c r="R16" s="61"/>
    </row>
    <row r="17" spans="1:18" ht="18.75" x14ac:dyDescent="0.25">
      <c r="A17" s="93" t="s">
        <v>88</v>
      </c>
      <c r="B17" s="93"/>
      <c r="C17" s="93"/>
      <c r="D17" s="93"/>
      <c r="E17" s="93"/>
      <c r="F17" s="93"/>
      <c r="G17" s="21"/>
      <c r="H17" s="21"/>
      <c r="I17" s="21"/>
      <c r="J17" s="21"/>
      <c r="K17" s="21"/>
      <c r="L17" s="21"/>
      <c r="M17" s="21"/>
      <c r="N17" s="21"/>
      <c r="O17" s="21"/>
      <c r="P17" s="89"/>
      <c r="Q17" s="61"/>
      <c r="R17" s="61"/>
    </row>
    <row r="18" spans="1:18" ht="18.75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89"/>
      <c r="Q18" s="61"/>
      <c r="R18" s="61"/>
    </row>
    <row r="19" spans="1:18" ht="18.75" x14ac:dyDescent="0.25">
      <c r="A19" s="297" t="s">
        <v>28</v>
      </c>
      <c r="B19" s="297"/>
      <c r="C19" s="297"/>
      <c r="D19" s="277" t="s">
        <v>22</v>
      </c>
      <c r="E19" s="277"/>
      <c r="F19" s="277"/>
      <c r="G19" s="277" t="s">
        <v>29</v>
      </c>
      <c r="H19" s="277"/>
      <c r="I19" s="277"/>
      <c r="J19" s="277" t="s">
        <v>14</v>
      </c>
      <c r="K19" s="277"/>
      <c r="L19" s="277"/>
      <c r="M19" s="21"/>
      <c r="N19" s="21"/>
      <c r="O19" s="21"/>
      <c r="P19" s="89"/>
      <c r="Q19" s="61"/>
      <c r="R19" s="61"/>
    </row>
    <row r="20" spans="1:18" ht="18.75" customHeight="1" x14ac:dyDescent="0.25">
      <c r="A20" s="298" t="str">
        <f>OPCI_PODACI!C51</f>
        <v>14.11.2011.</v>
      </c>
      <c r="B20" s="298"/>
      <c r="C20" s="298"/>
      <c r="D20" s="279">
        <f>KOL_1!H10</f>
        <v>38</v>
      </c>
      <c r="E20" s="279"/>
      <c r="F20" s="279"/>
      <c r="G20" s="278">
        <f>KOL_1!I10</f>
        <v>65.517241379310349</v>
      </c>
      <c r="H20" s="279"/>
      <c r="I20" s="279"/>
      <c r="J20" s="279">
        <f>KOL_1!J10</f>
        <v>13</v>
      </c>
      <c r="K20" s="279"/>
      <c r="L20" s="279"/>
      <c r="M20" s="21"/>
      <c r="N20" s="21"/>
      <c r="O20" s="21"/>
      <c r="P20" s="89"/>
      <c r="Q20" s="258">
        <f>SUM(J20:L21)</f>
        <v>13</v>
      </c>
      <c r="R20" s="259"/>
    </row>
    <row r="21" spans="1:18" ht="18.75" customHeight="1" x14ac:dyDescent="0.25">
      <c r="A21" s="298" t="str">
        <f>OPCI_PODACI!C52</f>
        <v>30.5.2011.</v>
      </c>
      <c r="B21" s="298"/>
      <c r="C21" s="298"/>
      <c r="D21" s="279">
        <f>KOL_2!J10</f>
        <v>50</v>
      </c>
      <c r="E21" s="279"/>
      <c r="F21" s="279"/>
      <c r="G21" s="278">
        <f>KOL_2!K10</f>
        <v>53.191489361702125</v>
      </c>
      <c r="H21" s="279"/>
      <c r="I21" s="279"/>
      <c r="J21" s="279">
        <f>KOL_2!L10</f>
        <v>0</v>
      </c>
      <c r="K21" s="279"/>
      <c r="L21" s="279"/>
      <c r="M21" s="21"/>
      <c r="N21" s="21"/>
      <c r="O21" s="21"/>
      <c r="P21" s="89"/>
      <c r="Q21" s="260"/>
      <c r="R21" s="261"/>
    </row>
    <row r="22" spans="1:18" ht="18.75" customHeight="1" x14ac:dyDescent="0.25">
      <c r="A22" s="298" t="str">
        <f>OPCI_PODACI!C53</f>
        <v>6.6.2011.</v>
      </c>
      <c r="B22" s="298"/>
      <c r="C22" s="298"/>
      <c r="D22" s="279">
        <f>POPRAVNI_KOL!H10</f>
        <v>60</v>
      </c>
      <c r="E22" s="279"/>
      <c r="F22" s="279"/>
      <c r="G22" s="278">
        <f>POPRAVNI_KOL!I10</f>
        <v>77.922077922077932</v>
      </c>
      <c r="H22" s="278"/>
      <c r="I22" s="278"/>
      <c r="J22" s="279">
        <f>POPRAVNI_KOL!J10</f>
        <v>15</v>
      </c>
      <c r="K22" s="279"/>
      <c r="L22" s="279"/>
      <c r="M22" s="21"/>
      <c r="N22" s="21"/>
      <c r="O22" s="21"/>
      <c r="P22" s="89"/>
      <c r="Q22" s="92"/>
      <c r="R22" s="92"/>
    </row>
    <row r="23" spans="1:18" x14ac:dyDescent="0.25">
      <c r="P23" s="89"/>
    </row>
    <row r="24" spans="1:18" ht="15" customHeight="1" x14ac:dyDescent="0.25">
      <c r="A24" s="12" t="s">
        <v>89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Q24" s="57"/>
      <c r="R24" s="57"/>
    </row>
    <row r="25" spans="1:18" ht="15" customHeight="1" x14ac:dyDescent="0.25">
      <c r="Q25" s="57"/>
      <c r="R25" s="57"/>
    </row>
    <row r="26" spans="1:18" x14ac:dyDescent="0.25">
      <c r="A26" s="299" t="s">
        <v>36</v>
      </c>
      <c r="B26" s="299"/>
      <c r="C26" s="299"/>
      <c r="D26" s="300" t="s">
        <v>22</v>
      </c>
      <c r="E26" s="300"/>
      <c r="F26" s="300"/>
      <c r="G26" s="300" t="s">
        <v>29</v>
      </c>
      <c r="H26" s="300"/>
      <c r="I26" s="300"/>
      <c r="J26" s="300" t="s">
        <v>14</v>
      </c>
      <c r="K26" s="300"/>
      <c r="L26" s="300"/>
    </row>
    <row r="27" spans="1:18" x14ac:dyDescent="0.25">
      <c r="A27" s="309" t="str">
        <f>OPCI_PODACI!C61</f>
        <v>14.11.2011.</v>
      </c>
      <c r="B27" s="309"/>
      <c r="C27" s="309"/>
      <c r="D27" s="295">
        <f>DZ_1!I10</f>
        <v>0</v>
      </c>
      <c r="E27" s="295"/>
      <c r="F27" s="295"/>
      <c r="G27" s="296">
        <f>DZ_1!J10</f>
        <v>0</v>
      </c>
      <c r="H27" s="295"/>
      <c r="I27" s="295"/>
      <c r="J27" s="295">
        <f>DZ_1!K10</f>
        <v>0</v>
      </c>
      <c r="K27" s="295"/>
      <c r="L27" s="295"/>
      <c r="Q27" s="258">
        <f>SUM(J27:L28)</f>
        <v>0</v>
      </c>
      <c r="R27" s="259"/>
    </row>
    <row r="28" spans="1:18" x14ac:dyDescent="0.25">
      <c r="A28" s="309" t="str">
        <f>OPCI_PODACI!C62</f>
        <v>21. 3. 2011.</v>
      </c>
      <c r="B28" s="309"/>
      <c r="C28" s="309"/>
      <c r="D28" s="295">
        <f>DZ_2!H10</f>
        <v>0</v>
      </c>
      <c r="E28" s="295"/>
      <c r="F28" s="295"/>
      <c r="G28" s="296">
        <f>DZ_2!I10</f>
        <v>0</v>
      </c>
      <c r="H28" s="295"/>
      <c r="I28" s="295"/>
      <c r="J28" s="295">
        <f>DZ_2!J10</f>
        <v>0</v>
      </c>
      <c r="K28" s="295"/>
      <c r="L28" s="295"/>
      <c r="P28" s="12"/>
      <c r="Q28" s="260"/>
      <c r="R28" s="261"/>
    </row>
    <row r="29" spans="1:18" s="18" customFormat="1" ht="4.5" customHeight="1" x14ac:dyDescent="0.25">
      <c r="A29" s="82"/>
      <c r="B29" s="82"/>
      <c r="C29" s="82"/>
      <c r="D29" s="80"/>
      <c r="E29" s="80"/>
      <c r="F29" s="80"/>
      <c r="G29" s="81"/>
      <c r="H29" s="80"/>
      <c r="I29" s="80"/>
      <c r="J29" s="80"/>
      <c r="K29" s="80"/>
      <c r="L29" s="80"/>
      <c r="M29" s="84"/>
      <c r="N29" s="83"/>
      <c r="O29" s="83"/>
      <c r="P29" s="84"/>
      <c r="Q29" s="85"/>
      <c r="R29" s="85"/>
    </row>
    <row r="30" spans="1:18" s="18" customFormat="1" ht="3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Q30" s="16"/>
      <c r="R30" s="16"/>
    </row>
    <row r="31" spans="1:18" ht="15" customHeight="1" x14ac:dyDescent="0.25">
      <c r="A31" s="12" t="s">
        <v>13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86"/>
      <c r="N31" s="289" t="s">
        <v>80</v>
      </c>
      <c r="O31" s="290"/>
      <c r="P31" s="280">
        <f>[1]suma!F9</f>
        <v>0</v>
      </c>
      <c r="Q31" s="281"/>
      <c r="R31" s="282"/>
    </row>
    <row r="32" spans="1:18" ht="6.7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87"/>
      <c r="N32" s="291"/>
      <c r="O32" s="292"/>
      <c r="P32" s="283"/>
      <c r="Q32" s="284"/>
      <c r="R32" s="285"/>
    </row>
    <row r="33" spans="1:18" ht="6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87"/>
      <c r="N33" s="293"/>
      <c r="O33" s="294"/>
      <c r="P33" s="286"/>
      <c r="Q33" s="287"/>
      <c r="R33" s="288"/>
    </row>
    <row r="34" spans="1:18" ht="4.5" customHeight="1" x14ac:dyDescent="0.25">
      <c r="M34" s="12"/>
      <c r="N34" s="12"/>
      <c r="O34" s="12"/>
      <c r="Q34" s="16"/>
      <c r="R34" s="16"/>
    </row>
    <row r="35" spans="1:18" ht="15" customHeight="1" x14ac:dyDescent="0.25">
      <c r="A35" s="262"/>
      <c r="B35" s="263"/>
      <c r="C35" s="264"/>
      <c r="D35" s="265" t="s">
        <v>43</v>
      </c>
      <c r="E35" s="266"/>
      <c r="F35" s="267"/>
      <c r="G35" s="268" t="s">
        <v>22</v>
      </c>
      <c r="H35" s="269"/>
      <c r="I35" s="270"/>
      <c r="J35" s="268" t="s">
        <v>24</v>
      </c>
      <c r="K35" s="269"/>
      <c r="L35" s="270"/>
      <c r="M35" s="268" t="s">
        <v>14</v>
      </c>
      <c r="N35" s="269"/>
      <c r="O35" s="270"/>
    </row>
    <row r="36" spans="1:18" ht="15" customHeight="1" x14ac:dyDescent="0.25">
      <c r="A36" s="303" t="s">
        <v>18</v>
      </c>
      <c r="B36" s="304"/>
      <c r="C36" s="305"/>
      <c r="D36" s="306"/>
      <c r="E36" s="307"/>
      <c r="F36" s="308"/>
      <c r="G36" s="262"/>
      <c r="H36" s="263"/>
      <c r="I36" s="264"/>
      <c r="J36" s="262"/>
      <c r="K36" s="263"/>
      <c r="L36" s="264"/>
      <c r="M36" s="262"/>
      <c r="N36" s="263"/>
      <c r="O36" s="264"/>
      <c r="Q36" s="271"/>
      <c r="R36" s="272"/>
    </row>
    <row r="37" spans="1:18" x14ac:dyDescent="0.25">
      <c r="A37" s="303" t="s">
        <v>19</v>
      </c>
      <c r="B37" s="304"/>
      <c r="C37" s="305"/>
      <c r="D37" s="306"/>
      <c r="E37" s="307"/>
      <c r="F37" s="308"/>
      <c r="G37" s="262"/>
      <c r="H37" s="263"/>
      <c r="I37" s="264"/>
      <c r="J37" s="262"/>
      <c r="K37" s="263"/>
      <c r="L37" s="264"/>
      <c r="M37" s="262"/>
      <c r="N37" s="263"/>
      <c r="O37" s="264"/>
      <c r="Q37" s="273"/>
      <c r="R37" s="274"/>
    </row>
    <row r="38" spans="1:18" x14ac:dyDescent="0.25">
      <c r="A38" s="303" t="s">
        <v>47</v>
      </c>
      <c r="B38" s="304"/>
      <c r="C38" s="305"/>
      <c r="D38" s="306"/>
      <c r="E38" s="307"/>
      <c r="F38" s="308"/>
      <c r="G38" s="262"/>
      <c r="H38" s="263"/>
      <c r="I38" s="264"/>
      <c r="J38" s="262"/>
      <c r="K38" s="263"/>
      <c r="L38" s="264"/>
      <c r="M38" s="262"/>
      <c r="N38" s="263"/>
      <c r="O38" s="264"/>
      <c r="Q38" s="275"/>
      <c r="R38" s="276"/>
    </row>
    <row r="39" spans="1:18" s="19" customFormat="1" x14ac:dyDescent="0.25">
      <c r="A39" s="303" t="s">
        <v>49</v>
      </c>
      <c r="B39" s="304"/>
      <c r="C39" s="305"/>
      <c r="D39" s="306"/>
      <c r="E39" s="307"/>
      <c r="F39" s="308"/>
      <c r="G39" s="262"/>
      <c r="H39" s="263"/>
      <c r="I39" s="264"/>
      <c r="J39" s="262"/>
      <c r="K39" s="263"/>
      <c r="L39" s="264"/>
      <c r="M39" s="262"/>
      <c r="N39" s="263"/>
      <c r="O39" s="264"/>
      <c r="P39" s="1"/>
      <c r="Q39" s="1"/>
      <c r="R39" s="1"/>
    </row>
    <row r="40" spans="1:18" s="19" customFormat="1" ht="15.75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</row>
    <row r="42" spans="1:18" x14ac:dyDescent="0.25">
      <c r="A42" s="65" t="s">
        <v>52</v>
      </c>
      <c r="B42" s="66"/>
      <c r="C42" s="66"/>
      <c r="D42" s="66"/>
      <c r="E42" s="66"/>
      <c r="F42" s="67"/>
      <c r="G42" s="66" t="s">
        <v>53</v>
      </c>
      <c r="H42" s="66"/>
      <c r="I42" s="66"/>
      <c r="J42" s="66"/>
      <c r="K42" s="302"/>
      <c r="L42" s="302"/>
      <c r="M42" s="68" t="s">
        <v>57</v>
      </c>
      <c r="N42" s="68"/>
      <c r="O42" s="68" t="s">
        <v>59</v>
      </c>
      <c r="P42" s="68"/>
      <c r="Q42" s="68" t="s">
        <v>56</v>
      </c>
      <c r="R42" s="69"/>
    </row>
    <row r="43" spans="1:18" x14ac:dyDescent="0.25">
      <c r="A43" s="70"/>
      <c r="B43" s="71"/>
      <c r="C43" s="71"/>
      <c r="D43" s="71"/>
      <c r="E43" s="71"/>
      <c r="F43" s="71"/>
      <c r="G43" s="71"/>
      <c r="H43" s="71"/>
      <c r="I43" s="71"/>
      <c r="J43" s="71"/>
      <c r="K43" s="72" t="s">
        <v>58</v>
      </c>
      <c r="L43" s="72"/>
      <c r="M43" s="301" t="s">
        <v>73</v>
      </c>
      <c r="N43" s="301"/>
      <c r="O43" s="73"/>
      <c r="P43" s="88" t="s">
        <v>54</v>
      </c>
      <c r="Q43" s="88"/>
      <c r="R43" s="75"/>
    </row>
    <row r="44" spans="1:18" ht="15.75" thickBot="1" x14ac:dyDescent="0.3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</row>
    <row r="46" spans="1:18" x14ac:dyDescent="0.25">
      <c r="H46" s="1" t="s">
        <v>55</v>
      </c>
      <c r="L46" s="90"/>
      <c r="M46" s="90"/>
      <c r="N46" s="90"/>
      <c r="O46" s="90"/>
      <c r="P46" s="90"/>
      <c r="Q46" s="90"/>
      <c r="R46" s="90"/>
    </row>
    <row r="57" ht="15" customHeight="1" x14ac:dyDescent="0.25"/>
    <row r="58" ht="15" customHeight="1" x14ac:dyDescent="0.25"/>
    <row r="64" ht="15" customHeight="1" x14ac:dyDescent="0.25"/>
    <row r="65" ht="15" customHeight="1" x14ac:dyDescent="0.25"/>
    <row r="70" ht="15" customHeight="1" x14ac:dyDescent="0.25"/>
    <row r="71" ht="15" customHeight="1" x14ac:dyDescent="0.25"/>
    <row r="76" ht="15" customHeight="1" x14ac:dyDescent="0.25"/>
    <row r="77" ht="15" customHeight="1" x14ac:dyDescent="0.25"/>
    <row r="78" ht="15" customHeight="1" x14ac:dyDescent="0.25"/>
    <row r="82" ht="15" customHeight="1" x14ac:dyDescent="0.25"/>
    <row r="83" ht="15" customHeight="1" x14ac:dyDescent="0.25"/>
    <row r="88" ht="15" customHeight="1" x14ac:dyDescent="0.25"/>
    <row r="89" ht="15" customHeight="1" x14ac:dyDescent="0.25"/>
    <row r="90" ht="15" customHeight="1" x14ac:dyDescent="0.25"/>
    <row r="122" ht="15" customHeight="1" x14ac:dyDescent="0.25"/>
    <row r="123" ht="15" customHeight="1" x14ac:dyDescent="0.25"/>
    <row r="129" ht="15" customHeight="1" x14ac:dyDescent="0.25"/>
    <row r="130" ht="15" customHeight="1" x14ac:dyDescent="0.25"/>
    <row r="134" ht="15" customHeight="1" x14ac:dyDescent="0.25"/>
    <row r="135" ht="15" customHeight="1" x14ac:dyDescent="0.25"/>
    <row r="140" ht="15" customHeight="1" x14ac:dyDescent="0.25"/>
    <row r="141" ht="15" customHeight="1" x14ac:dyDescent="0.25"/>
    <row r="142" ht="15" customHeight="1" x14ac:dyDescent="0.25"/>
    <row r="174" ht="15" customHeight="1" x14ac:dyDescent="0.25"/>
    <row r="175" ht="15" customHeight="1" x14ac:dyDescent="0.25"/>
    <row r="181" ht="15" customHeight="1" x14ac:dyDescent="0.25"/>
    <row r="182" ht="15" customHeight="1" x14ac:dyDescent="0.25"/>
    <row r="186" ht="15" customHeight="1" x14ac:dyDescent="0.25"/>
    <row r="187" ht="15" customHeight="1" x14ac:dyDescent="0.25"/>
    <row r="192" ht="15" customHeight="1" x14ac:dyDescent="0.25"/>
    <row r="193" ht="15" customHeight="1" x14ac:dyDescent="0.25"/>
    <row r="194" ht="15" customHeight="1" x14ac:dyDescent="0.25"/>
    <row r="226" ht="15" customHeight="1" x14ac:dyDescent="0.25"/>
    <row r="227" ht="15" customHeight="1" x14ac:dyDescent="0.25"/>
    <row r="233" ht="15" customHeight="1" x14ac:dyDescent="0.25"/>
    <row r="234" ht="15" customHeight="1" x14ac:dyDescent="0.25"/>
    <row r="238" ht="15" customHeight="1" x14ac:dyDescent="0.25"/>
    <row r="239" ht="15" customHeight="1" x14ac:dyDescent="0.25"/>
    <row r="244" ht="15" customHeight="1" x14ac:dyDescent="0.25"/>
    <row r="245" ht="15" customHeight="1" x14ac:dyDescent="0.25"/>
    <row r="246" ht="15" customHeight="1" x14ac:dyDescent="0.25"/>
    <row r="278" ht="15" customHeight="1" x14ac:dyDescent="0.25"/>
    <row r="279" ht="15" customHeight="1" x14ac:dyDescent="0.25"/>
    <row r="285" ht="15" customHeight="1" x14ac:dyDescent="0.25"/>
    <row r="286" ht="15" customHeight="1" x14ac:dyDescent="0.25"/>
    <row r="290" ht="15" customHeight="1" x14ac:dyDescent="0.25"/>
    <row r="291" ht="15" customHeight="1" x14ac:dyDescent="0.25"/>
    <row r="296" ht="15" customHeight="1" x14ac:dyDescent="0.25"/>
    <row r="297" ht="15" customHeight="1" x14ac:dyDescent="0.25"/>
    <row r="298" ht="15" customHeight="1" x14ac:dyDescent="0.25"/>
    <row r="330" ht="15" customHeight="1" x14ac:dyDescent="0.25"/>
    <row r="331" ht="15" customHeight="1" x14ac:dyDescent="0.25"/>
    <row r="337" ht="15" customHeight="1" x14ac:dyDescent="0.25"/>
    <row r="338" ht="15" customHeight="1" x14ac:dyDescent="0.25"/>
    <row r="342" ht="15" customHeight="1" x14ac:dyDescent="0.25"/>
    <row r="343" ht="15" customHeight="1" x14ac:dyDescent="0.25"/>
    <row r="348" ht="15" customHeight="1" x14ac:dyDescent="0.25"/>
    <row r="349" ht="15" customHeight="1" x14ac:dyDescent="0.25"/>
    <row r="350" ht="15" customHeight="1" x14ac:dyDescent="0.25"/>
    <row r="382" ht="15" customHeight="1" x14ac:dyDescent="0.25"/>
    <row r="383" ht="15" customHeight="1" x14ac:dyDescent="0.25"/>
    <row r="389" ht="15" customHeight="1" x14ac:dyDescent="0.25"/>
    <row r="390" ht="15" customHeight="1" x14ac:dyDescent="0.25"/>
    <row r="394" ht="15" customHeight="1" x14ac:dyDescent="0.25"/>
    <row r="395" ht="15" customHeight="1" x14ac:dyDescent="0.25"/>
    <row r="400" ht="15" customHeight="1" x14ac:dyDescent="0.25"/>
    <row r="401" ht="15" customHeight="1" x14ac:dyDescent="0.25"/>
    <row r="402" ht="15" customHeight="1" x14ac:dyDescent="0.25"/>
    <row r="434" ht="15" customHeight="1" x14ac:dyDescent="0.25"/>
    <row r="435" ht="15" customHeight="1" x14ac:dyDescent="0.25"/>
    <row r="441" ht="15" customHeight="1" x14ac:dyDescent="0.25"/>
    <row r="442" ht="15" customHeight="1" x14ac:dyDescent="0.25"/>
    <row r="446" ht="15" customHeight="1" x14ac:dyDescent="0.25"/>
    <row r="447" ht="15" customHeight="1" x14ac:dyDescent="0.25"/>
    <row r="452" ht="15" customHeight="1" x14ac:dyDescent="0.25"/>
    <row r="453" ht="15" customHeight="1" x14ac:dyDescent="0.25"/>
    <row r="454" ht="15" customHeight="1" x14ac:dyDescent="0.25"/>
    <row r="486" ht="15" customHeight="1" x14ac:dyDescent="0.25"/>
    <row r="487" ht="15" customHeight="1" x14ac:dyDescent="0.25"/>
    <row r="493" ht="15" customHeight="1" x14ac:dyDescent="0.25"/>
    <row r="494" ht="15" customHeight="1" x14ac:dyDescent="0.25"/>
    <row r="498" ht="15" customHeight="1" x14ac:dyDescent="0.25"/>
    <row r="499" ht="15" customHeight="1" x14ac:dyDescent="0.25"/>
    <row r="504" ht="15" customHeight="1" x14ac:dyDescent="0.25"/>
    <row r="505" ht="15" customHeight="1" x14ac:dyDescent="0.25"/>
    <row r="506" ht="15" customHeight="1" x14ac:dyDescent="0.25"/>
    <row r="538" ht="15" customHeight="1" x14ac:dyDescent="0.25"/>
    <row r="539" ht="15" customHeight="1" x14ac:dyDescent="0.25"/>
    <row r="545" ht="15" customHeight="1" x14ac:dyDescent="0.25"/>
    <row r="546" ht="15" customHeight="1" x14ac:dyDescent="0.25"/>
    <row r="550" ht="15" customHeight="1" x14ac:dyDescent="0.25"/>
    <row r="551" ht="15" customHeight="1" x14ac:dyDescent="0.25"/>
    <row r="556" ht="15" customHeight="1" x14ac:dyDescent="0.25"/>
    <row r="557" ht="15" customHeight="1" x14ac:dyDescent="0.25"/>
    <row r="558" ht="15" customHeight="1" x14ac:dyDescent="0.25"/>
    <row r="590" ht="15" customHeight="1" x14ac:dyDescent="0.25"/>
    <row r="591" ht="15" customHeight="1" x14ac:dyDescent="0.25"/>
    <row r="597" ht="15" customHeight="1" x14ac:dyDescent="0.25"/>
    <row r="598" ht="15" customHeight="1" x14ac:dyDescent="0.25"/>
    <row r="602" ht="15" customHeight="1" x14ac:dyDescent="0.25"/>
    <row r="603" ht="15" customHeight="1" x14ac:dyDescent="0.25"/>
    <row r="608" ht="15" customHeight="1" x14ac:dyDescent="0.25"/>
    <row r="609" ht="15" customHeight="1" x14ac:dyDescent="0.25"/>
    <row r="610" ht="15" customHeight="1" x14ac:dyDescent="0.25"/>
    <row r="642" ht="15" customHeight="1" x14ac:dyDescent="0.25"/>
    <row r="643" ht="15" customHeight="1" x14ac:dyDescent="0.25"/>
    <row r="649" ht="15" customHeight="1" x14ac:dyDescent="0.25"/>
    <row r="650" ht="15" customHeight="1" x14ac:dyDescent="0.25"/>
    <row r="654" ht="15" customHeight="1" x14ac:dyDescent="0.25"/>
    <row r="655" ht="15" customHeight="1" x14ac:dyDescent="0.25"/>
    <row r="660" ht="15" customHeight="1" x14ac:dyDescent="0.25"/>
    <row r="661" ht="15" customHeight="1" x14ac:dyDescent="0.25"/>
    <row r="662" ht="15" customHeight="1" x14ac:dyDescent="0.25"/>
    <row r="694" ht="15" customHeight="1" x14ac:dyDescent="0.25"/>
    <row r="695" ht="15" customHeight="1" x14ac:dyDescent="0.25"/>
    <row r="701" ht="15" customHeight="1" x14ac:dyDescent="0.25"/>
    <row r="702" ht="15" customHeight="1" x14ac:dyDescent="0.25"/>
    <row r="706" ht="15" customHeight="1" x14ac:dyDescent="0.25"/>
    <row r="707" ht="15" customHeight="1" x14ac:dyDescent="0.25"/>
    <row r="712" ht="15" customHeight="1" x14ac:dyDescent="0.25"/>
    <row r="713" ht="15" customHeight="1" x14ac:dyDescent="0.25"/>
    <row r="714" ht="15" customHeight="1" x14ac:dyDescent="0.25"/>
    <row r="746" ht="15" customHeight="1" x14ac:dyDescent="0.25"/>
    <row r="747" ht="15" customHeight="1" x14ac:dyDescent="0.25"/>
    <row r="753" ht="15" customHeight="1" x14ac:dyDescent="0.25"/>
    <row r="754" ht="15" customHeight="1" x14ac:dyDescent="0.25"/>
    <row r="758" ht="15" customHeight="1" x14ac:dyDescent="0.25"/>
    <row r="759" ht="15" customHeight="1" x14ac:dyDescent="0.25"/>
    <row r="764" ht="15" customHeight="1" x14ac:dyDescent="0.25"/>
    <row r="765" ht="15" customHeight="1" x14ac:dyDescent="0.25"/>
    <row r="766" ht="15" customHeight="1" x14ac:dyDescent="0.25"/>
    <row r="798" ht="15" customHeight="1" x14ac:dyDescent="0.25"/>
    <row r="799" ht="15" customHeight="1" x14ac:dyDescent="0.25"/>
    <row r="805" ht="15" customHeight="1" x14ac:dyDescent="0.25"/>
    <row r="806" ht="15" customHeight="1" x14ac:dyDescent="0.25"/>
    <row r="810" ht="15" customHeight="1" x14ac:dyDescent="0.25"/>
    <row r="811" ht="15" customHeight="1" x14ac:dyDescent="0.25"/>
    <row r="816" ht="15" customHeight="1" x14ac:dyDescent="0.25"/>
    <row r="817" ht="15" customHeight="1" x14ac:dyDescent="0.25"/>
    <row r="818" ht="15" customHeight="1" x14ac:dyDescent="0.25"/>
    <row r="850" ht="15" customHeight="1" x14ac:dyDescent="0.25"/>
    <row r="851" ht="15" customHeight="1" x14ac:dyDescent="0.25"/>
    <row r="857" ht="15" customHeight="1" x14ac:dyDescent="0.25"/>
    <row r="858" ht="15" customHeight="1" x14ac:dyDescent="0.25"/>
    <row r="862" ht="15" customHeight="1" x14ac:dyDescent="0.25"/>
    <row r="863" ht="15" customHeight="1" x14ac:dyDescent="0.25"/>
    <row r="868" ht="15" customHeight="1" x14ac:dyDescent="0.25"/>
    <row r="869" ht="15" customHeight="1" x14ac:dyDescent="0.25"/>
    <row r="870" ht="15" customHeight="1" x14ac:dyDescent="0.25"/>
    <row r="902" ht="15" customHeight="1" x14ac:dyDescent="0.25"/>
    <row r="903" ht="15" customHeight="1" x14ac:dyDescent="0.25"/>
    <row r="909" ht="15" customHeight="1" x14ac:dyDescent="0.25"/>
    <row r="910" ht="15" customHeight="1" x14ac:dyDescent="0.25"/>
    <row r="914" ht="15" customHeight="1" x14ac:dyDescent="0.25"/>
    <row r="915" ht="15" customHeight="1" x14ac:dyDescent="0.25"/>
    <row r="920" ht="15" customHeight="1" x14ac:dyDescent="0.25"/>
    <row r="921" ht="15" customHeight="1" x14ac:dyDescent="0.25"/>
    <row r="922" ht="15" customHeight="1" x14ac:dyDescent="0.25"/>
    <row r="954" ht="15" customHeight="1" x14ac:dyDescent="0.25"/>
    <row r="955" ht="15" customHeight="1" x14ac:dyDescent="0.25"/>
    <row r="961" ht="15" customHeight="1" x14ac:dyDescent="0.25"/>
    <row r="962" ht="15" customHeight="1" x14ac:dyDescent="0.25"/>
    <row r="966" ht="15" customHeight="1" x14ac:dyDescent="0.25"/>
    <row r="967" ht="15" customHeight="1" x14ac:dyDescent="0.25"/>
    <row r="972" ht="15" customHeight="1" x14ac:dyDescent="0.25"/>
    <row r="973" ht="15" customHeight="1" x14ac:dyDescent="0.25"/>
    <row r="974" ht="15" customHeight="1" x14ac:dyDescent="0.25"/>
    <row r="1006" ht="15" customHeight="1" x14ac:dyDescent="0.25"/>
    <row r="1007" ht="15" customHeight="1" x14ac:dyDescent="0.25"/>
    <row r="1013" ht="15" customHeight="1" x14ac:dyDescent="0.25"/>
    <row r="1014" ht="15" customHeight="1" x14ac:dyDescent="0.25"/>
    <row r="1018" ht="15" customHeight="1" x14ac:dyDescent="0.25"/>
    <row r="1019" ht="15" customHeight="1" x14ac:dyDescent="0.25"/>
    <row r="1024" ht="15" customHeight="1" x14ac:dyDescent="0.25"/>
    <row r="1025" ht="15" customHeight="1" x14ac:dyDescent="0.25"/>
    <row r="1026" ht="15" customHeight="1" x14ac:dyDescent="0.25"/>
    <row r="1058" ht="15" customHeight="1" x14ac:dyDescent="0.25"/>
    <row r="1059" ht="15" customHeight="1" x14ac:dyDescent="0.25"/>
    <row r="1065" ht="15" customHeight="1" x14ac:dyDescent="0.25"/>
    <row r="1066" ht="15" customHeight="1" x14ac:dyDescent="0.25"/>
    <row r="1070" ht="15" customHeight="1" x14ac:dyDescent="0.25"/>
    <row r="1071" ht="15" customHeight="1" x14ac:dyDescent="0.25"/>
    <row r="1076" ht="15" customHeight="1" x14ac:dyDescent="0.25"/>
    <row r="1077" ht="15" customHeight="1" x14ac:dyDescent="0.25"/>
    <row r="1078" ht="15" customHeight="1" x14ac:dyDescent="0.25"/>
    <row r="1110" ht="15" customHeight="1" x14ac:dyDescent="0.25"/>
    <row r="1111" ht="15" customHeight="1" x14ac:dyDescent="0.25"/>
    <row r="1117" ht="15" customHeight="1" x14ac:dyDescent="0.25"/>
    <row r="1118" ht="15" customHeight="1" x14ac:dyDescent="0.25"/>
    <row r="1122" ht="15" customHeight="1" x14ac:dyDescent="0.25"/>
    <row r="1123" ht="15" customHeight="1" x14ac:dyDescent="0.25"/>
    <row r="1128" ht="15" customHeight="1" x14ac:dyDescent="0.25"/>
    <row r="1129" ht="15" customHeight="1" x14ac:dyDescent="0.25"/>
    <row r="1130" ht="15" customHeight="1" x14ac:dyDescent="0.25"/>
  </sheetData>
  <mergeCells count="72">
    <mergeCell ref="M43:N43"/>
    <mergeCell ref="M38:O38"/>
    <mergeCell ref="A39:C39"/>
    <mergeCell ref="D39:F39"/>
    <mergeCell ref="G39:I39"/>
    <mergeCell ref="J39:L39"/>
    <mergeCell ref="M39:O39"/>
    <mergeCell ref="K42:L42"/>
    <mergeCell ref="Q36:R38"/>
    <mergeCell ref="A37:C37"/>
    <mergeCell ref="D37:F37"/>
    <mergeCell ref="G37:I37"/>
    <mergeCell ref="J37:L37"/>
    <mergeCell ref="M37:O37"/>
    <mergeCell ref="A38:C38"/>
    <mergeCell ref="D38:F38"/>
    <mergeCell ref="G38:I38"/>
    <mergeCell ref="J38:L38"/>
    <mergeCell ref="A36:C36"/>
    <mergeCell ref="D36:F36"/>
    <mergeCell ref="G36:I36"/>
    <mergeCell ref="J36:L36"/>
    <mergeCell ref="M36:O36"/>
    <mergeCell ref="A26:C26"/>
    <mergeCell ref="D26:F26"/>
    <mergeCell ref="G26:I26"/>
    <mergeCell ref="J26:L26"/>
    <mergeCell ref="J27:L27"/>
    <mergeCell ref="A35:C35"/>
    <mergeCell ref="D35:F35"/>
    <mergeCell ref="G35:I35"/>
    <mergeCell ref="J35:L35"/>
    <mergeCell ref="M35:O35"/>
    <mergeCell ref="A22:C22"/>
    <mergeCell ref="D22:F22"/>
    <mergeCell ref="G22:I22"/>
    <mergeCell ref="J22:L22"/>
    <mergeCell ref="Q20:R21"/>
    <mergeCell ref="A21:C21"/>
    <mergeCell ref="D21:F21"/>
    <mergeCell ref="G21:I21"/>
    <mergeCell ref="J21:L21"/>
    <mergeCell ref="A20:C20"/>
    <mergeCell ref="D20:F20"/>
    <mergeCell ref="G20:I20"/>
    <mergeCell ref="J20:L20"/>
    <mergeCell ref="N31:O33"/>
    <mergeCell ref="P31:R33"/>
    <mergeCell ref="A27:C27"/>
    <mergeCell ref="D27:F27"/>
    <mergeCell ref="G27:I27"/>
    <mergeCell ref="Q27:R28"/>
    <mergeCell ref="A28:C28"/>
    <mergeCell ref="D28:F28"/>
    <mergeCell ref="G28:I28"/>
    <mergeCell ref="J28:L28"/>
    <mergeCell ref="A19:C19"/>
    <mergeCell ref="Q9:R10"/>
    <mergeCell ref="Q14:R15"/>
    <mergeCell ref="A1:C5"/>
    <mergeCell ref="G1:M1"/>
    <mergeCell ref="P1:R1"/>
    <mergeCell ref="G2:I2"/>
    <mergeCell ref="L2:M2"/>
    <mergeCell ref="P2:R2"/>
    <mergeCell ref="G3:R3"/>
    <mergeCell ref="G4:I4"/>
    <mergeCell ref="J4:N4"/>
    <mergeCell ref="O4:Q4"/>
    <mergeCell ref="D19:F19"/>
    <mergeCell ref="G19:I19"/>
    <mergeCell ref="J19:L19"/>
  </mergeCells>
  <pageMargins left="0.7" right="0.7" top="0.75" bottom="0.75" header="0.3" footer="0.3"/>
  <pageSetup paperSize="9" orientation="portrait" r:id="rId1"/>
  <headerFooter>
    <oddHeader>&amp;L&amp;8PEDAGOŠKI FAKULTET&amp;C&amp;8ODSJEK ZA MATEMATIKU I FIZIKU&amp;R&amp;8SMJER ZA MATEMATIKU I INFORMATIKU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0"/>
  <sheetViews>
    <sheetView view="pageLayout" workbookViewId="0">
      <selection activeCell="O17" sqref="O17"/>
    </sheetView>
  </sheetViews>
  <sheetFormatPr defaultColWidth="8.42578125" defaultRowHeight="15" x14ac:dyDescent="0.25"/>
  <cols>
    <col min="1" max="16" width="4.7109375" style="1" customWidth="1"/>
    <col min="17" max="18" width="2.42578125" style="1" customWidth="1"/>
    <col min="19" max="20" width="20.140625" style="1" customWidth="1"/>
    <col min="21" max="16384" width="8.42578125" style="1"/>
  </cols>
  <sheetData>
    <row r="1" spans="1:18" x14ac:dyDescent="0.25">
      <c r="A1" s="241"/>
      <c r="B1" s="242"/>
      <c r="C1" s="243"/>
      <c r="E1" s="4" t="s">
        <v>1</v>
      </c>
      <c r="F1" s="5"/>
      <c r="G1" s="250" t="str">
        <f>OPCI_PODACI!B15</f>
        <v>Dautović Dženaila</v>
      </c>
      <c r="H1" s="250"/>
      <c r="I1" s="250"/>
      <c r="J1" s="250"/>
      <c r="K1" s="250"/>
      <c r="L1" s="250"/>
      <c r="M1" s="250"/>
      <c r="N1" s="5" t="s">
        <v>2</v>
      </c>
      <c r="O1" s="5"/>
      <c r="P1" s="251">
        <f>OPCI_PODACI!C15</f>
        <v>0</v>
      </c>
      <c r="Q1" s="250"/>
      <c r="R1" s="252"/>
    </row>
    <row r="2" spans="1:18" x14ac:dyDescent="0.25">
      <c r="A2" s="244"/>
      <c r="B2" s="245"/>
      <c r="C2" s="246"/>
      <c r="D2" s="89"/>
      <c r="E2" s="6" t="s">
        <v>4</v>
      </c>
      <c r="F2" s="7"/>
      <c r="G2" s="250">
        <f>OPCI_PODACI!D15</f>
        <v>0</v>
      </c>
      <c r="H2" s="250"/>
      <c r="I2" s="250"/>
      <c r="J2" s="7" t="s">
        <v>5</v>
      </c>
      <c r="K2" s="7"/>
      <c r="L2" s="250" t="str">
        <f>OPCI_PODACI!C2</f>
        <v>2014/15.</v>
      </c>
      <c r="M2" s="250"/>
      <c r="N2" s="7" t="s">
        <v>6</v>
      </c>
      <c r="O2" s="7"/>
      <c r="P2" s="253" t="str">
        <f>OPCI_PODACI!C3</f>
        <v>V</v>
      </c>
      <c r="Q2" s="253"/>
      <c r="R2" s="254"/>
    </row>
    <row r="3" spans="1:18" ht="15.75" x14ac:dyDescent="0.25">
      <c r="A3" s="244"/>
      <c r="B3" s="245"/>
      <c r="C3" s="246"/>
      <c r="D3" s="89"/>
      <c r="E3" s="6" t="s">
        <v>8</v>
      </c>
      <c r="F3" s="7"/>
      <c r="G3" s="255" t="str">
        <f>OPCI_PODACI!C4</f>
        <v>FILMSKA RTV KULTURA</v>
      </c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6"/>
    </row>
    <row r="4" spans="1:18" x14ac:dyDescent="0.25">
      <c r="A4" s="244"/>
      <c r="B4" s="245"/>
      <c r="C4" s="246"/>
      <c r="D4" s="89"/>
      <c r="E4" s="6" t="s">
        <v>9</v>
      </c>
      <c r="F4" s="7"/>
      <c r="G4" s="250">
        <f>OPCI_PODACI!C5</f>
        <v>5</v>
      </c>
      <c r="H4" s="250"/>
      <c r="I4" s="250"/>
      <c r="J4" s="257" t="s">
        <v>10</v>
      </c>
      <c r="K4" s="257"/>
      <c r="L4" s="257"/>
      <c r="M4" s="257"/>
      <c r="N4" s="257"/>
      <c r="O4" s="250" t="str">
        <f>OPCI_PODACI!C6</f>
        <v>2 + 2 + 0</v>
      </c>
      <c r="P4" s="250"/>
      <c r="Q4" s="250"/>
      <c r="R4" s="8"/>
    </row>
    <row r="5" spans="1:18" x14ac:dyDescent="0.25">
      <c r="A5" s="247"/>
      <c r="B5" s="248"/>
      <c r="C5" s="249"/>
      <c r="D5" s="8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18" x14ac:dyDescent="0.25">
      <c r="B6" s="89"/>
      <c r="C6" s="89"/>
      <c r="D6" s="89"/>
    </row>
    <row r="7" spans="1:18" x14ac:dyDescent="0.25">
      <c r="A7" s="12" t="s">
        <v>11</v>
      </c>
      <c r="B7" s="13"/>
      <c r="C7" s="13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9" spans="1:18" x14ac:dyDescent="0.25">
      <c r="A9" s="59" t="str">
        <f>PRISUSTVO_PR!C3</f>
        <v>3.10.</v>
      </c>
      <c r="B9" s="59" t="str">
        <f>PRISUSTVO_PR!D3</f>
        <v>10.10.</v>
      </c>
      <c r="C9" s="59" t="str">
        <f>PRISUSTVO_PR!E3</f>
        <v>17.10.</v>
      </c>
      <c r="D9" s="59" t="str">
        <f>PRISUSTVO_PR!F3</f>
        <v>24.10.</v>
      </c>
      <c r="E9" s="59" t="str">
        <f>PRISUSTVO_PR!G3</f>
        <v>31.10.</v>
      </c>
      <c r="F9" s="59" t="str">
        <f>PRISUSTVO_PR!H3</f>
        <v>7.11.</v>
      </c>
      <c r="G9" s="59" t="str">
        <f>PRISUSTVO_PR!I3</f>
        <v>14.11.</v>
      </c>
      <c r="H9" s="59" t="str">
        <f>PRISUSTVO_PR!J3</f>
        <v>21.11.</v>
      </c>
      <c r="I9" s="59" t="str">
        <f>PRISUSTVO_PR!K3</f>
        <v>28.11.</v>
      </c>
      <c r="J9" s="59" t="str">
        <f>PRISUSTVO_PR!L3</f>
        <v>5.12.</v>
      </c>
      <c r="K9" s="59" t="str">
        <f>PRISUSTVO_PR!M3</f>
        <v>12.12.</v>
      </c>
      <c r="L9" s="59" t="str">
        <f>PRISUSTVO_PR!N3</f>
        <v>19.12.</v>
      </c>
      <c r="M9" s="59" t="str">
        <f>PRISUSTVO_PR!O3</f>
        <v>26.12.</v>
      </c>
      <c r="N9" s="59" t="str">
        <f>PRISUSTVO_PR!P3</f>
        <v>3.1.</v>
      </c>
      <c r="O9" s="59" t="str">
        <f>PRISUSTVO_PR!Q3</f>
        <v>9.1.</v>
      </c>
      <c r="Q9" s="258">
        <f>PRISUSTVO_PR!S7</f>
        <v>5</v>
      </c>
      <c r="R9" s="259"/>
    </row>
    <row r="10" spans="1:18" x14ac:dyDescent="0.25">
      <c r="A10" s="14">
        <f>IF(PRISUSTVO_PR!C7=1,1,IF(PRISUSTVO_PR!C7=2,2,IF(PRISUSTVO_PR!C7=3,3,0)))</f>
        <v>2</v>
      </c>
      <c r="B10" s="14">
        <f>IF(PRISUSTVO_PR!D7=1,1,IF(PRISUSTVO_PR!D7=2,2,IF(PRISUSTVO_PR!D7=3,3,0)))</f>
        <v>2</v>
      </c>
      <c r="C10" s="14">
        <f>IF(PRISUSTVO_PR!E7=1,1,IF(PRISUSTVO_PR!E7=2,2,IF(PRISUSTVO_PR!E7=3,3,0)))</f>
        <v>2</v>
      </c>
      <c r="D10" s="14">
        <f>IF(PRISUSTVO_PR!F7=1,1,IF(PRISUSTVO_PR!F7=2,2,IF(PRISUSTVO_PR!F7=3,3,0)))</f>
        <v>2</v>
      </c>
      <c r="E10" s="14">
        <f>IF(PRISUSTVO_PR!G7=1,1,IF(PRISUSTVO_PR!G7=2,2,IF(PRISUSTVO_PR!G7=3,3,0)))</f>
        <v>2</v>
      </c>
      <c r="F10" s="14">
        <f>IF(PRISUSTVO_PR!H7=1,1,IF(PRISUSTVO_PR!H7=2,2,IF(PRISUSTVO_PR!H7=3,3,0)))</f>
        <v>2</v>
      </c>
      <c r="G10" s="14">
        <f>IF(PRISUSTVO_PR!I7=1,1,IF(PRISUSTVO_PR!I7=2,2,IF(PRISUSTVO_PR!I7=3,3,0)))</f>
        <v>2</v>
      </c>
      <c r="H10" s="14">
        <f>IF(PRISUSTVO_PR!J7=1,1,IF(PRISUSTVO_PR!J7=2,2,IF(PRISUSTVO_PR!J7=3,3,0)))</f>
        <v>2</v>
      </c>
      <c r="I10" s="14">
        <f>IF(PRISUSTVO_PR!K7=1,1,IF(PRISUSTVO_PR!K7=2,2,IF(PRISUSTVO_PR!K7=3,3,0)))</f>
        <v>2</v>
      </c>
      <c r="J10" s="14">
        <f>IF(PRISUSTVO_PR!L7=1,1,IF(PRISUSTVO_PR!L7=2,2,IF(PRISUSTVO_PR!L7=3,3,0)))</f>
        <v>2</v>
      </c>
      <c r="K10" s="14">
        <f>IF(PRISUSTVO_PR!M7=1,1,IF(PRISUSTVO_PR!M7=2,2,IF(PRISUSTVO_PR!M7=3,3,0)))</f>
        <v>2</v>
      </c>
      <c r="L10" s="14">
        <f>IF(PRISUSTVO_PR!N7=1,1,IF(PRISUSTVO_PR!N7=2,2,IF(PRISUSTVO_PR!N7=3,3,0)))</f>
        <v>2</v>
      </c>
      <c r="M10" s="14">
        <f>IF(PRISUSTVO_PR!O7=1,1,IF(PRISUSTVO_PR!O7=2,2,IF(PRISUSTVO_PR!O7=3,3,0)))</f>
        <v>2</v>
      </c>
      <c r="N10" s="14">
        <f>IF(PRISUSTVO_PR!P7=1,1,IF(PRISUSTVO_PR!P7=2,2,IF(PRISUSTVO_PR!P7=3,3,0)))</f>
        <v>2</v>
      </c>
      <c r="O10" s="14">
        <f>IF(PRISUSTVO_PR!Q7=1,1,IF(PRISUSTVO_PR!Q7=2,2,IF(PRISUSTVO_PR!Q7=3,3,0)))</f>
        <v>2</v>
      </c>
      <c r="Q10" s="260"/>
      <c r="R10" s="261"/>
    </row>
    <row r="12" spans="1:18" x14ac:dyDescent="0.25">
      <c r="A12" s="12" t="s">
        <v>12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x14ac:dyDescent="0.25">
      <c r="C13" s="15"/>
    </row>
    <row r="14" spans="1:18" x14ac:dyDescent="0.25">
      <c r="A14" s="60" t="str">
        <f>PRISUSTVO_VJ!C3</f>
        <v>11.10.</v>
      </c>
      <c r="B14" s="60" t="str">
        <f>PRISUSTVO_VJ!D3</f>
        <v>18.10.</v>
      </c>
      <c r="C14" s="60" t="str">
        <f>PRISUSTVO_VJ!E3</f>
        <v>19.10.</v>
      </c>
      <c r="D14" s="60" t="str">
        <f>PRISUSTVO_VJ!F3</f>
        <v>21.10.</v>
      </c>
      <c r="E14" s="60" t="str">
        <f>PRISUSTVO_VJ!G3</f>
        <v>28.10.</v>
      </c>
      <c r="F14" s="60" t="str">
        <f>PRISUSTVO_VJ!H3</f>
        <v>4.11.</v>
      </c>
      <c r="G14" s="60" t="str">
        <f>PRISUSTVO_VJ!I3</f>
        <v>11.11.</v>
      </c>
      <c r="H14" s="60" t="str">
        <f>PRISUSTVO_VJ!J3</f>
        <v>18.11.</v>
      </c>
      <c r="I14" s="60" t="str">
        <f>PRISUSTVO_VJ!K3</f>
        <v>2-12.</v>
      </c>
      <c r="J14" s="60" t="str">
        <f>PRISUSTVO_VJ!L3</f>
        <v>9.12.</v>
      </c>
      <c r="K14" s="60" t="str">
        <f>PRISUSTVO_VJ!M3</f>
        <v>16.12.</v>
      </c>
      <c r="L14" s="60" t="str">
        <f>PRISUSTVO_VJ!N3</f>
        <v>23.12.</v>
      </c>
      <c r="M14" s="60" t="str">
        <f>PRISUSTVO_VJ!O3</f>
        <v>29.12.</v>
      </c>
      <c r="N14" s="60" t="str">
        <f>PRISUSTVO_VJ!P3</f>
        <v>6.1.</v>
      </c>
      <c r="O14" s="60" t="str">
        <f>PRISUSTVO_VJ!Q3</f>
        <v>13.1.</v>
      </c>
      <c r="Q14" s="258">
        <f>PRISUSTVO_VJ!S7</f>
        <v>5</v>
      </c>
      <c r="R14" s="259"/>
    </row>
    <row r="15" spans="1:18" x14ac:dyDescent="0.25">
      <c r="A15" s="26">
        <f>PRISUSTVO_VJ!C7</f>
        <v>3</v>
      </c>
      <c r="B15" s="26">
        <f>PRISUSTVO_VJ!D7</f>
        <v>3</v>
      </c>
      <c r="C15" s="26">
        <f>PRISUSTVO_VJ!E7</f>
        <v>3</v>
      </c>
      <c r="D15" s="26">
        <f>PRISUSTVO_VJ!F7</f>
        <v>3</v>
      </c>
      <c r="E15" s="26">
        <f>PRISUSTVO_VJ!G7</f>
        <v>3</v>
      </c>
      <c r="F15" s="26">
        <f>PRISUSTVO_VJ!H7</f>
        <v>3</v>
      </c>
      <c r="G15" s="26">
        <f>PRISUSTVO_VJ!I7</f>
        <v>3</v>
      </c>
      <c r="H15" s="26">
        <f>PRISUSTVO_VJ!J7</f>
        <v>3</v>
      </c>
      <c r="I15" s="26">
        <f>PRISUSTVO_VJ!K7</f>
        <v>3</v>
      </c>
      <c r="J15" s="26">
        <f>PRISUSTVO_VJ!L7</f>
        <v>3</v>
      </c>
      <c r="K15" s="26">
        <f>PRISUSTVO_VJ!M7</f>
        <v>3</v>
      </c>
      <c r="L15" s="26">
        <f>PRISUSTVO_VJ!N7</f>
        <v>3</v>
      </c>
      <c r="M15" s="26">
        <f>PRISUSTVO_VJ!O7</f>
        <v>3</v>
      </c>
      <c r="N15" s="26">
        <f>PRISUSTVO_VJ!P7</f>
        <v>3</v>
      </c>
      <c r="O15" s="26">
        <f>PRISUSTVO_VJ!Q7</f>
        <v>3</v>
      </c>
      <c r="P15" s="89"/>
      <c r="Q15" s="260"/>
      <c r="R15" s="261"/>
    </row>
    <row r="16" spans="1:18" ht="18.75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89"/>
      <c r="Q16" s="61"/>
      <c r="R16" s="61"/>
    </row>
    <row r="17" spans="1:18" ht="18.75" x14ac:dyDescent="0.25">
      <c r="A17" s="93" t="s">
        <v>88</v>
      </c>
      <c r="B17" s="93"/>
      <c r="C17" s="93"/>
      <c r="D17" s="93"/>
      <c r="E17" s="93"/>
      <c r="F17" s="93"/>
      <c r="G17" s="21"/>
      <c r="H17" s="21"/>
      <c r="I17" s="21"/>
      <c r="J17" s="21"/>
      <c r="K17" s="21"/>
      <c r="L17" s="21"/>
      <c r="M17" s="21"/>
      <c r="N17" s="21"/>
      <c r="O17" s="21"/>
      <c r="P17" s="89"/>
      <c r="Q17" s="61"/>
      <c r="R17" s="61"/>
    </row>
    <row r="18" spans="1:18" ht="18.75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89"/>
      <c r="Q18" s="61"/>
      <c r="R18" s="61"/>
    </row>
    <row r="19" spans="1:18" ht="18.75" x14ac:dyDescent="0.25">
      <c r="A19" s="297" t="s">
        <v>28</v>
      </c>
      <c r="B19" s="297"/>
      <c r="C19" s="297"/>
      <c r="D19" s="277" t="s">
        <v>22</v>
      </c>
      <c r="E19" s="277"/>
      <c r="F19" s="277"/>
      <c r="G19" s="277" t="s">
        <v>29</v>
      </c>
      <c r="H19" s="277"/>
      <c r="I19" s="277"/>
      <c r="J19" s="277" t="s">
        <v>14</v>
      </c>
      <c r="K19" s="277"/>
      <c r="L19" s="277"/>
      <c r="M19" s="21"/>
      <c r="N19" s="21"/>
      <c r="O19" s="21"/>
      <c r="P19" s="89"/>
      <c r="Q19" s="61"/>
      <c r="R19" s="61"/>
    </row>
    <row r="20" spans="1:18" ht="18.75" customHeight="1" x14ac:dyDescent="0.25">
      <c r="A20" s="298" t="str">
        <f>OPCI_PODACI!C51</f>
        <v>14.11.2011.</v>
      </c>
      <c r="B20" s="298"/>
      <c r="C20" s="298"/>
      <c r="D20" s="279">
        <f>KOL_1!H11</f>
        <v>41</v>
      </c>
      <c r="E20" s="279"/>
      <c r="F20" s="279"/>
      <c r="G20" s="278">
        <f>KOL_1!I11</f>
        <v>70.689655172413794</v>
      </c>
      <c r="H20" s="279"/>
      <c r="I20" s="279"/>
      <c r="J20" s="279">
        <f>KOL_1!J11</f>
        <v>14</v>
      </c>
      <c r="K20" s="279"/>
      <c r="L20" s="279"/>
      <c r="M20" s="21"/>
      <c r="N20" s="21"/>
      <c r="O20" s="21"/>
      <c r="P20" s="89"/>
      <c r="Q20" s="258">
        <f>SUM(J20:L21)</f>
        <v>14</v>
      </c>
      <c r="R20" s="259"/>
    </row>
    <row r="21" spans="1:18" ht="18.75" customHeight="1" x14ac:dyDescent="0.25">
      <c r="A21" s="298" t="str">
        <f>OPCI_PODACI!C52</f>
        <v>30.5.2011.</v>
      </c>
      <c r="B21" s="298"/>
      <c r="C21" s="298"/>
      <c r="D21" s="279">
        <f>KOL_2!J11</f>
        <v>51</v>
      </c>
      <c r="E21" s="279"/>
      <c r="F21" s="279"/>
      <c r="G21" s="278">
        <f>KOL_2!K11</f>
        <v>54.255319148936167</v>
      </c>
      <c r="H21" s="279"/>
      <c r="I21" s="279"/>
      <c r="J21" s="279">
        <f>KOL_2!L11</f>
        <v>0</v>
      </c>
      <c r="K21" s="279"/>
      <c r="L21" s="279"/>
      <c r="M21" s="21"/>
      <c r="N21" s="21"/>
      <c r="O21" s="21"/>
      <c r="P21" s="89"/>
      <c r="Q21" s="260"/>
      <c r="R21" s="261"/>
    </row>
    <row r="22" spans="1:18" ht="18.75" customHeight="1" x14ac:dyDescent="0.25">
      <c r="A22" s="298" t="str">
        <f>OPCI_PODACI!C53</f>
        <v>6.6.2011.</v>
      </c>
      <c r="B22" s="298"/>
      <c r="C22" s="298"/>
      <c r="D22" s="279">
        <f>POPRAVNI_KOL!H11</f>
        <v>62</v>
      </c>
      <c r="E22" s="279"/>
      <c r="F22" s="279"/>
      <c r="G22" s="278">
        <f>POPRAVNI_KOL!I11</f>
        <v>80.519480519480524</v>
      </c>
      <c r="H22" s="278"/>
      <c r="I22" s="278"/>
      <c r="J22" s="279">
        <f>POPRAVNI_KOL!J11</f>
        <v>16</v>
      </c>
      <c r="K22" s="279"/>
      <c r="L22" s="279"/>
      <c r="M22" s="21"/>
      <c r="N22" s="21"/>
      <c r="O22" s="21"/>
      <c r="P22" s="89"/>
      <c r="Q22" s="92"/>
      <c r="R22" s="92"/>
    </row>
    <row r="23" spans="1:18" x14ac:dyDescent="0.25">
      <c r="P23" s="89"/>
    </row>
    <row r="24" spans="1:18" ht="15" customHeight="1" x14ac:dyDescent="0.25">
      <c r="A24" s="12" t="s">
        <v>89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Q24" s="57"/>
      <c r="R24" s="57"/>
    </row>
    <row r="25" spans="1:18" ht="15" customHeight="1" x14ac:dyDescent="0.25">
      <c r="Q25" s="57"/>
      <c r="R25" s="57"/>
    </row>
    <row r="26" spans="1:18" x14ac:dyDescent="0.25">
      <c r="A26" s="299" t="s">
        <v>36</v>
      </c>
      <c r="B26" s="299"/>
      <c r="C26" s="299"/>
      <c r="D26" s="300" t="s">
        <v>22</v>
      </c>
      <c r="E26" s="300"/>
      <c r="F26" s="300"/>
      <c r="G26" s="300" t="s">
        <v>29</v>
      </c>
      <c r="H26" s="300"/>
      <c r="I26" s="300"/>
      <c r="J26" s="300" t="s">
        <v>14</v>
      </c>
      <c r="K26" s="300"/>
      <c r="L26" s="300"/>
    </row>
    <row r="27" spans="1:18" x14ac:dyDescent="0.25">
      <c r="A27" s="309" t="str">
        <f>OPCI_PODACI!C61</f>
        <v>14.11.2011.</v>
      </c>
      <c r="B27" s="309"/>
      <c r="C27" s="309"/>
      <c r="D27" s="295">
        <f>DZ_1!I11</f>
        <v>0</v>
      </c>
      <c r="E27" s="295"/>
      <c r="F27" s="295"/>
      <c r="G27" s="296">
        <f>DZ_1!J11</f>
        <v>0</v>
      </c>
      <c r="H27" s="295"/>
      <c r="I27" s="295"/>
      <c r="J27" s="295">
        <f>DZ_1!K11</f>
        <v>0</v>
      </c>
      <c r="K27" s="295"/>
      <c r="L27" s="295"/>
      <c r="Q27" s="258">
        <f>SUM(J27:L28)</f>
        <v>0</v>
      </c>
      <c r="R27" s="259"/>
    </row>
    <row r="28" spans="1:18" x14ac:dyDescent="0.25">
      <c r="A28" s="309" t="str">
        <f>OPCI_PODACI!C62</f>
        <v>21. 3. 2011.</v>
      </c>
      <c r="B28" s="309"/>
      <c r="C28" s="309"/>
      <c r="D28" s="295">
        <f>DZ_2!H11</f>
        <v>0</v>
      </c>
      <c r="E28" s="295"/>
      <c r="F28" s="295"/>
      <c r="G28" s="296">
        <f>DZ_2!I11</f>
        <v>0</v>
      </c>
      <c r="H28" s="295"/>
      <c r="I28" s="295"/>
      <c r="J28" s="295">
        <f>DZ_2!J11</f>
        <v>0</v>
      </c>
      <c r="K28" s="295"/>
      <c r="L28" s="295"/>
      <c r="P28" s="12"/>
      <c r="Q28" s="260"/>
      <c r="R28" s="261"/>
    </row>
    <row r="29" spans="1:18" s="18" customFormat="1" ht="4.5" customHeight="1" x14ac:dyDescent="0.25">
      <c r="A29" s="82"/>
      <c r="B29" s="82"/>
      <c r="C29" s="82"/>
      <c r="D29" s="80"/>
      <c r="E29" s="80"/>
      <c r="F29" s="80"/>
      <c r="G29" s="81"/>
      <c r="H29" s="80"/>
      <c r="I29" s="80"/>
      <c r="J29" s="80"/>
      <c r="K29" s="80"/>
      <c r="L29" s="80"/>
      <c r="M29" s="84"/>
      <c r="N29" s="83"/>
      <c r="O29" s="83"/>
      <c r="P29" s="84"/>
      <c r="Q29" s="85"/>
      <c r="R29" s="85"/>
    </row>
    <row r="30" spans="1:18" s="18" customFormat="1" ht="3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Q30" s="16"/>
      <c r="R30" s="16"/>
    </row>
    <row r="31" spans="1:18" ht="15" customHeight="1" x14ac:dyDescent="0.25">
      <c r="A31" s="12" t="s">
        <v>13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86"/>
      <c r="N31" s="289" t="s">
        <v>80</v>
      </c>
      <c r="O31" s="290"/>
      <c r="P31" s="280">
        <f>[1]suma!F10</f>
        <v>0</v>
      </c>
      <c r="Q31" s="281"/>
      <c r="R31" s="282"/>
    </row>
    <row r="32" spans="1:18" ht="6.7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87"/>
      <c r="N32" s="291"/>
      <c r="O32" s="292"/>
      <c r="P32" s="283"/>
      <c r="Q32" s="284"/>
      <c r="R32" s="285"/>
    </row>
    <row r="33" spans="1:18" ht="6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87"/>
      <c r="N33" s="293"/>
      <c r="O33" s="294"/>
      <c r="P33" s="286"/>
      <c r="Q33" s="287"/>
      <c r="R33" s="288"/>
    </row>
    <row r="34" spans="1:18" ht="4.5" customHeight="1" x14ac:dyDescent="0.25">
      <c r="M34" s="12"/>
      <c r="N34" s="12"/>
      <c r="O34" s="12"/>
      <c r="Q34" s="16"/>
      <c r="R34" s="16"/>
    </row>
    <row r="35" spans="1:18" ht="15" customHeight="1" x14ac:dyDescent="0.25">
      <c r="A35" s="262"/>
      <c r="B35" s="263"/>
      <c r="C35" s="264"/>
      <c r="D35" s="265" t="s">
        <v>43</v>
      </c>
      <c r="E35" s="266"/>
      <c r="F35" s="267"/>
      <c r="G35" s="268" t="s">
        <v>22</v>
      </c>
      <c r="H35" s="269"/>
      <c r="I35" s="270"/>
      <c r="J35" s="268" t="s">
        <v>24</v>
      </c>
      <c r="K35" s="269"/>
      <c r="L35" s="270"/>
      <c r="M35" s="268" t="s">
        <v>14</v>
      </c>
      <c r="N35" s="269"/>
      <c r="O35" s="270"/>
    </row>
    <row r="36" spans="1:18" ht="15" customHeight="1" x14ac:dyDescent="0.25">
      <c r="A36" s="303" t="s">
        <v>18</v>
      </c>
      <c r="B36" s="304"/>
      <c r="C36" s="305"/>
      <c r="D36" s="306"/>
      <c r="E36" s="307"/>
      <c r="F36" s="308"/>
      <c r="G36" s="262"/>
      <c r="H36" s="263"/>
      <c r="I36" s="264"/>
      <c r="J36" s="262"/>
      <c r="K36" s="263"/>
      <c r="L36" s="264"/>
      <c r="M36" s="262"/>
      <c r="N36" s="263"/>
      <c r="O36" s="264"/>
      <c r="Q36" s="271"/>
      <c r="R36" s="272"/>
    </row>
    <row r="37" spans="1:18" x14ac:dyDescent="0.25">
      <c r="A37" s="303" t="s">
        <v>19</v>
      </c>
      <c r="B37" s="304"/>
      <c r="C37" s="305"/>
      <c r="D37" s="306"/>
      <c r="E37" s="307"/>
      <c r="F37" s="308"/>
      <c r="G37" s="262"/>
      <c r="H37" s="263"/>
      <c r="I37" s="264"/>
      <c r="J37" s="262"/>
      <c r="K37" s="263"/>
      <c r="L37" s="264"/>
      <c r="M37" s="262"/>
      <c r="N37" s="263"/>
      <c r="O37" s="264"/>
      <c r="Q37" s="273"/>
      <c r="R37" s="274"/>
    </row>
    <row r="38" spans="1:18" x14ac:dyDescent="0.25">
      <c r="A38" s="303" t="s">
        <v>47</v>
      </c>
      <c r="B38" s="304"/>
      <c r="C38" s="305"/>
      <c r="D38" s="306"/>
      <c r="E38" s="307"/>
      <c r="F38" s="308"/>
      <c r="G38" s="262"/>
      <c r="H38" s="263"/>
      <c r="I38" s="264"/>
      <c r="J38" s="262"/>
      <c r="K38" s="263"/>
      <c r="L38" s="264"/>
      <c r="M38" s="262"/>
      <c r="N38" s="263"/>
      <c r="O38" s="264"/>
      <c r="Q38" s="275"/>
      <c r="R38" s="276"/>
    </row>
    <row r="39" spans="1:18" s="19" customFormat="1" x14ac:dyDescent="0.25">
      <c r="A39" s="303" t="s">
        <v>49</v>
      </c>
      <c r="B39" s="304"/>
      <c r="C39" s="305"/>
      <c r="D39" s="306"/>
      <c r="E39" s="307"/>
      <c r="F39" s="308"/>
      <c r="G39" s="262"/>
      <c r="H39" s="263"/>
      <c r="I39" s="264"/>
      <c r="J39" s="262"/>
      <c r="K39" s="263"/>
      <c r="L39" s="264"/>
      <c r="M39" s="262"/>
      <c r="N39" s="263"/>
      <c r="O39" s="264"/>
      <c r="P39" s="1"/>
      <c r="Q39" s="1"/>
      <c r="R39" s="1"/>
    </row>
    <row r="40" spans="1:18" s="19" customFormat="1" ht="15.75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</row>
    <row r="42" spans="1:18" x14ac:dyDescent="0.25">
      <c r="A42" s="65" t="s">
        <v>52</v>
      </c>
      <c r="B42" s="66"/>
      <c r="C42" s="66"/>
      <c r="D42" s="66"/>
      <c r="E42" s="66"/>
      <c r="F42" s="67"/>
      <c r="G42" s="66" t="s">
        <v>53</v>
      </c>
      <c r="H42" s="66"/>
      <c r="I42" s="66"/>
      <c r="J42" s="66"/>
      <c r="K42" s="302"/>
      <c r="L42" s="302"/>
      <c r="M42" s="68" t="s">
        <v>57</v>
      </c>
      <c r="N42" s="68"/>
      <c r="O42" s="68" t="s">
        <v>59</v>
      </c>
      <c r="P42" s="68"/>
      <c r="Q42" s="68" t="s">
        <v>56</v>
      </c>
      <c r="R42" s="69"/>
    </row>
    <row r="43" spans="1:18" x14ac:dyDescent="0.25">
      <c r="A43" s="70"/>
      <c r="B43" s="71"/>
      <c r="C43" s="71"/>
      <c r="D43" s="71"/>
      <c r="E43" s="71"/>
      <c r="F43" s="71"/>
      <c r="G43" s="71"/>
      <c r="H43" s="71"/>
      <c r="I43" s="71"/>
      <c r="J43" s="71"/>
      <c r="K43" s="72" t="s">
        <v>58</v>
      </c>
      <c r="L43" s="72"/>
      <c r="M43" s="301" t="s">
        <v>73</v>
      </c>
      <c r="N43" s="301"/>
      <c r="O43" s="73"/>
      <c r="P43" s="88" t="s">
        <v>54</v>
      </c>
      <c r="Q43" s="88"/>
      <c r="R43" s="75"/>
    </row>
    <row r="44" spans="1:18" ht="15.75" thickBot="1" x14ac:dyDescent="0.3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</row>
    <row r="46" spans="1:18" x14ac:dyDescent="0.25">
      <c r="H46" s="1" t="s">
        <v>55</v>
      </c>
      <c r="L46" s="90"/>
      <c r="M46" s="90"/>
      <c r="N46" s="90"/>
      <c r="O46" s="90"/>
      <c r="P46" s="90"/>
      <c r="Q46" s="90"/>
      <c r="R46" s="90"/>
    </row>
    <row r="57" ht="15" customHeight="1" x14ac:dyDescent="0.25"/>
    <row r="58" ht="15" customHeight="1" x14ac:dyDescent="0.25"/>
    <row r="64" ht="15" customHeight="1" x14ac:dyDescent="0.25"/>
    <row r="65" ht="15" customHeight="1" x14ac:dyDescent="0.25"/>
    <row r="70" ht="15" customHeight="1" x14ac:dyDescent="0.25"/>
    <row r="71" ht="15" customHeight="1" x14ac:dyDescent="0.25"/>
    <row r="76" ht="15" customHeight="1" x14ac:dyDescent="0.25"/>
    <row r="77" ht="15" customHeight="1" x14ac:dyDescent="0.25"/>
    <row r="78" ht="15" customHeight="1" x14ac:dyDescent="0.25"/>
    <row r="82" ht="15" customHeight="1" x14ac:dyDescent="0.25"/>
    <row r="83" ht="15" customHeight="1" x14ac:dyDescent="0.25"/>
    <row r="88" ht="15" customHeight="1" x14ac:dyDescent="0.25"/>
    <row r="89" ht="15" customHeight="1" x14ac:dyDescent="0.25"/>
    <row r="90" ht="15" customHeight="1" x14ac:dyDescent="0.25"/>
    <row r="122" ht="15" customHeight="1" x14ac:dyDescent="0.25"/>
    <row r="123" ht="15" customHeight="1" x14ac:dyDescent="0.25"/>
    <row r="129" ht="15" customHeight="1" x14ac:dyDescent="0.25"/>
    <row r="130" ht="15" customHeight="1" x14ac:dyDescent="0.25"/>
    <row r="134" ht="15" customHeight="1" x14ac:dyDescent="0.25"/>
    <row r="135" ht="15" customHeight="1" x14ac:dyDescent="0.25"/>
    <row r="140" ht="15" customHeight="1" x14ac:dyDescent="0.25"/>
    <row r="141" ht="15" customHeight="1" x14ac:dyDescent="0.25"/>
    <row r="142" ht="15" customHeight="1" x14ac:dyDescent="0.25"/>
    <row r="174" ht="15" customHeight="1" x14ac:dyDescent="0.25"/>
    <row r="175" ht="15" customHeight="1" x14ac:dyDescent="0.25"/>
    <row r="181" ht="15" customHeight="1" x14ac:dyDescent="0.25"/>
    <row r="182" ht="15" customHeight="1" x14ac:dyDescent="0.25"/>
    <row r="186" ht="15" customHeight="1" x14ac:dyDescent="0.25"/>
    <row r="187" ht="15" customHeight="1" x14ac:dyDescent="0.25"/>
    <row r="192" ht="15" customHeight="1" x14ac:dyDescent="0.25"/>
    <row r="193" ht="15" customHeight="1" x14ac:dyDescent="0.25"/>
    <row r="194" ht="15" customHeight="1" x14ac:dyDescent="0.25"/>
    <row r="226" ht="15" customHeight="1" x14ac:dyDescent="0.25"/>
    <row r="227" ht="15" customHeight="1" x14ac:dyDescent="0.25"/>
    <row r="233" ht="15" customHeight="1" x14ac:dyDescent="0.25"/>
    <row r="234" ht="15" customHeight="1" x14ac:dyDescent="0.25"/>
    <row r="238" ht="15" customHeight="1" x14ac:dyDescent="0.25"/>
    <row r="239" ht="15" customHeight="1" x14ac:dyDescent="0.25"/>
    <row r="244" ht="15" customHeight="1" x14ac:dyDescent="0.25"/>
    <row r="245" ht="15" customHeight="1" x14ac:dyDescent="0.25"/>
    <row r="246" ht="15" customHeight="1" x14ac:dyDescent="0.25"/>
    <row r="278" ht="15" customHeight="1" x14ac:dyDescent="0.25"/>
    <row r="279" ht="15" customHeight="1" x14ac:dyDescent="0.25"/>
    <row r="285" ht="15" customHeight="1" x14ac:dyDescent="0.25"/>
    <row r="286" ht="15" customHeight="1" x14ac:dyDescent="0.25"/>
    <row r="290" ht="15" customHeight="1" x14ac:dyDescent="0.25"/>
    <row r="291" ht="15" customHeight="1" x14ac:dyDescent="0.25"/>
    <row r="296" ht="15" customHeight="1" x14ac:dyDescent="0.25"/>
    <row r="297" ht="15" customHeight="1" x14ac:dyDescent="0.25"/>
    <row r="298" ht="15" customHeight="1" x14ac:dyDescent="0.25"/>
    <row r="330" ht="15" customHeight="1" x14ac:dyDescent="0.25"/>
    <row r="331" ht="15" customHeight="1" x14ac:dyDescent="0.25"/>
    <row r="337" ht="15" customHeight="1" x14ac:dyDescent="0.25"/>
    <row r="338" ht="15" customHeight="1" x14ac:dyDescent="0.25"/>
    <row r="342" ht="15" customHeight="1" x14ac:dyDescent="0.25"/>
    <row r="343" ht="15" customHeight="1" x14ac:dyDescent="0.25"/>
    <row r="348" ht="15" customHeight="1" x14ac:dyDescent="0.25"/>
    <row r="349" ht="15" customHeight="1" x14ac:dyDescent="0.25"/>
    <row r="350" ht="15" customHeight="1" x14ac:dyDescent="0.25"/>
    <row r="382" ht="15" customHeight="1" x14ac:dyDescent="0.25"/>
    <row r="383" ht="15" customHeight="1" x14ac:dyDescent="0.25"/>
    <row r="389" ht="15" customHeight="1" x14ac:dyDescent="0.25"/>
    <row r="390" ht="15" customHeight="1" x14ac:dyDescent="0.25"/>
    <row r="394" ht="15" customHeight="1" x14ac:dyDescent="0.25"/>
    <row r="395" ht="15" customHeight="1" x14ac:dyDescent="0.25"/>
    <row r="400" ht="15" customHeight="1" x14ac:dyDescent="0.25"/>
    <row r="401" ht="15" customHeight="1" x14ac:dyDescent="0.25"/>
    <row r="402" ht="15" customHeight="1" x14ac:dyDescent="0.25"/>
    <row r="434" ht="15" customHeight="1" x14ac:dyDescent="0.25"/>
    <row r="435" ht="15" customHeight="1" x14ac:dyDescent="0.25"/>
    <row r="441" ht="15" customHeight="1" x14ac:dyDescent="0.25"/>
    <row r="442" ht="15" customHeight="1" x14ac:dyDescent="0.25"/>
    <row r="446" ht="15" customHeight="1" x14ac:dyDescent="0.25"/>
    <row r="447" ht="15" customHeight="1" x14ac:dyDescent="0.25"/>
    <row r="452" ht="15" customHeight="1" x14ac:dyDescent="0.25"/>
    <row r="453" ht="15" customHeight="1" x14ac:dyDescent="0.25"/>
    <row r="454" ht="15" customHeight="1" x14ac:dyDescent="0.25"/>
    <row r="486" ht="15" customHeight="1" x14ac:dyDescent="0.25"/>
    <row r="487" ht="15" customHeight="1" x14ac:dyDescent="0.25"/>
    <row r="493" ht="15" customHeight="1" x14ac:dyDescent="0.25"/>
    <row r="494" ht="15" customHeight="1" x14ac:dyDescent="0.25"/>
    <row r="498" ht="15" customHeight="1" x14ac:dyDescent="0.25"/>
    <row r="499" ht="15" customHeight="1" x14ac:dyDescent="0.25"/>
    <row r="504" ht="15" customHeight="1" x14ac:dyDescent="0.25"/>
    <row r="505" ht="15" customHeight="1" x14ac:dyDescent="0.25"/>
    <row r="506" ht="15" customHeight="1" x14ac:dyDescent="0.25"/>
    <row r="538" ht="15" customHeight="1" x14ac:dyDescent="0.25"/>
    <row r="539" ht="15" customHeight="1" x14ac:dyDescent="0.25"/>
    <row r="545" ht="15" customHeight="1" x14ac:dyDescent="0.25"/>
    <row r="546" ht="15" customHeight="1" x14ac:dyDescent="0.25"/>
    <row r="550" ht="15" customHeight="1" x14ac:dyDescent="0.25"/>
    <row r="551" ht="15" customHeight="1" x14ac:dyDescent="0.25"/>
    <row r="556" ht="15" customHeight="1" x14ac:dyDescent="0.25"/>
    <row r="557" ht="15" customHeight="1" x14ac:dyDescent="0.25"/>
    <row r="558" ht="15" customHeight="1" x14ac:dyDescent="0.25"/>
    <row r="590" ht="15" customHeight="1" x14ac:dyDescent="0.25"/>
    <row r="591" ht="15" customHeight="1" x14ac:dyDescent="0.25"/>
    <row r="597" ht="15" customHeight="1" x14ac:dyDescent="0.25"/>
    <row r="598" ht="15" customHeight="1" x14ac:dyDescent="0.25"/>
    <row r="602" ht="15" customHeight="1" x14ac:dyDescent="0.25"/>
    <row r="603" ht="15" customHeight="1" x14ac:dyDescent="0.25"/>
    <row r="608" ht="15" customHeight="1" x14ac:dyDescent="0.25"/>
    <row r="609" ht="15" customHeight="1" x14ac:dyDescent="0.25"/>
    <row r="610" ht="15" customHeight="1" x14ac:dyDescent="0.25"/>
    <row r="642" ht="15" customHeight="1" x14ac:dyDescent="0.25"/>
    <row r="643" ht="15" customHeight="1" x14ac:dyDescent="0.25"/>
    <row r="649" ht="15" customHeight="1" x14ac:dyDescent="0.25"/>
    <row r="650" ht="15" customHeight="1" x14ac:dyDescent="0.25"/>
    <row r="654" ht="15" customHeight="1" x14ac:dyDescent="0.25"/>
    <row r="655" ht="15" customHeight="1" x14ac:dyDescent="0.25"/>
    <row r="660" ht="15" customHeight="1" x14ac:dyDescent="0.25"/>
    <row r="661" ht="15" customHeight="1" x14ac:dyDescent="0.25"/>
    <row r="662" ht="15" customHeight="1" x14ac:dyDescent="0.25"/>
    <row r="694" ht="15" customHeight="1" x14ac:dyDescent="0.25"/>
    <row r="695" ht="15" customHeight="1" x14ac:dyDescent="0.25"/>
    <row r="701" ht="15" customHeight="1" x14ac:dyDescent="0.25"/>
    <row r="702" ht="15" customHeight="1" x14ac:dyDescent="0.25"/>
    <row r="706" ht="15" customHeight="1" x14ac:dyDescent="0.25"/>
    <row r="707" ht="15" customHeight="1" x14ac:dyDescent="0.25"/>
    <row r="712" ht="15" customHeight="1" x14ac:dyDescent="0.25"/>
    <row r="713" ht="15" customHeight="1" x14ac:dyDescent="0.25"/>
    <row r="714" ht="15" customHeight="1" x14ac:dyDescent="0.25"/>
    <row r="746" ht="15" customHeight="1" x14ac:dyDescent="0.25"/>
    <row r="747" ht="15" customHeight="1" x14ac:dyDescent="0.25"/>
    <row r="753" ht="15" customHeight="1" x14ac:dyDescent="0.25"/>
    <row r="754" ht="15" customHeight="1" x14ac:dyDescent="0.25"/>
    <row r="758" ht="15" customHeight="1" x14ac:dyDescent="0.25"/>
    <row r="759" ht="15" customHeight="1" x14ac:dyDescent="0.25"/>
    <row r="764" ht="15" customHeight="1" x14ac:dyDescent="0.25"/>
    <row r="765" ht="15" customHeight="1" x14ac:dyDescent="0.25"/>
    <row r="766" ht="15" customHeight="1" x14ac:dyDescent="0.25"/>
    <row r="798" ht="15" customHeight="1" x14ac:dyDescent="0.25"/>
    <row r="799" ht="15" customHeight="1" x14ac:dyDescent="0.25"/>
    <row r="805" ht="15" customHeight="1" x14ac:dyDescent="0.25"/>
    <row r="806" ht="15" customHeight="1" x14ac:dyDescent="0.25"/>
    <row r="810" ht="15" customHeight="1" x14ac:dyDescent="0.25"/>
    <row r="811" ht="15" customHeight="1" x14ac:dyDescent="0.25"/>
    <row r="816" ht="15" customHeight="1" x14ac:dyDescent="0.25"/>
    <row r="817" ht="15" customHeight="1" x14ac:dyDescent="0.25"/>
    <row r="818" ht="15" customHeight="1" x14ac:dyDescent="0.25"/>
    <row r="850" ht="15" customHeight="1" x14ac:dyDescent="0.25"/>
    <row r="851" ht="15" customHeight="1" x14ac:dyDescent="0.25"/>
    <row r="857" ht="15" customHeight="1" x14ac:dyDescent="0.25"/>
    <row r="858" ht="15" customHeight="1" x14ac:dyDescent="0.25"/>
    <row r="862" ht="15" customHeight="1" x14ac:dyDescent="0.25"/>
    <row r="863" ht="15" customHeight="1" x14ac:dyDescent="0.25"/>
    <row r="868" ht="15" customHeight="1" x14ac:dyDescent="0.25"/>
    <row r="869" ht="15" customHeight="1" x14ac:dyDescent="0.25"/>
    <row r="870" ht="15" customHeight="1" x14ac:dyDescent="0.25"/>
    <row r="902" ht="15" customHeight="1" x14ac:dyDescent="0.25"/>
    <row r="903" ht="15" customHeight="1" x14ac:dyDescent="0.25"/>
    <row r="909" ht="15" customHeight="1" x14ac:dyDescent="0.25"/>
    <row r="910" ht="15" customHeight="1" x14ac:dyDescent="0.25"/>
    <row r="914" ht="15" customHeight="1" x14ac:dyDescent="0.25"/>
    <row r="915" ht="15" customHeight="1" x14ac:dyDescent="0.25"/>
    <row r="920" ht="15" customHeight="1" x14ac:dyDescent="0.25"/>
    <row r="921" ht="15" customHeight="1" x14ac:dyDescent="0.25"/>
    <row r="922" ht="15" customHeight="1" x14ac:dyDescent="0.25"/>
    <row r="954" ht="15" customHeight="1" x14ac:dyDescent="0.25"/>
    <row r="955" ht="15" customHeight="1" x14ac:dyDescent="0.25"/>
    <row r="961" ht="15" customHeight="1" x14ac:dyDescent="0.25"/>
    <row r="962" ht="15" customHeight="1" x14ac:dyDescent="0.25"/>
    <row r="966" ht="15" customHeight="1" x14ac:dyDescent="0.25"/>
    <row r="967" ht="15" customHeight="1" x14ac:dyDescent="0.25"/>
    <row r="972" ht="15" customHeight="1" x14ac:dyDescent="0.25"/>
    <row r="973" ht="15" customHeight="1" x14ac:dyDescent="0.25"/>
    <row r="974" ht="15" customHeight="1" x14ac:dyDescent="0.25"/>
    <row r="1006" ht="15" customHeight="1" x14ac:dyDescent="0.25"/>
    <row r="1007" ht="15" customHeight="1" x14ac:dyDescent="0.25"/>
    <row r="1013" ht="15" customHeight="1" x14ac:dyDescent="0.25"/>
    <row r="1014" ht="15" customHeight="1" x14ac:dyDescent="0.25"/>
    <row r="1018" ht="15" customHeight="1" x14ac:dyDescent="0.25"/>
    <row r="1019" ht="15" customHeight="1" x14ac:dyDescent="0.25"/>
    <row r="1024" ht="15" customHeight="1" x14ac:dyDescent="0.25"/>
    <row r="1025" ht="15" customHeight="1" x14ac:dyDescent="0.25"/>
    <row r="1026" ht="15" customHeight="1" x14ac:dyDescent="0.25"/>
    <row r="1058" ht="15" customHeight="1" x14ac:dyDescent="0.25"/>
    <row r="1059" ht="15" customHeight="1" x14ac:dyDescent="0.25"/>
    <row r="1065" ht="15" customHeight="1" x14ac:dyDescent="0.25"/>
    <row r="1066" ht="15" customHeight="1" x14ac:dyDescent="0.25"/>
    <row r="1070" ht="15" customHeight="1" x14ac:dyDescent="0.25"/>
    <row r="1071" ht="15" customHeight="1" x14ac:dyDescent="0.25"/>
    <row r="1076" ht="15" customHeight="1" x14ac:dyDescent="0.25"/>
    <row r="1077" ht="15" customHeight="1" x14ac:dyDescent="0.25"/>
    <row r="1078" ht="15" customHeight="1" x14ac:dyDescent="0.25"/>
    <row r="1110" ht="15" customHeight="1" x14ac:dyDescent="0.25"/>
    <row r="1111" ht="15" customHeight="1" x14ac:dyDescent="0.25"/>
    <row r="1117" ht="15" customHeight="1" x14ac:dyDescent="0.25"/>
    <row r="1118" ht="15" customHeight="1" x14ac:dyDescent="0.25"/>
    <row r="1122" ht="15" customHeight="1" x14ac:dyDescent="0.25"/>
    <row r="1123" ht="15" customHeight="1" x14ac:dyDescent="0.25"/>
    <row r="1128" ht="15" customHeight="1" x14ac:dyDescent="0.25"/>
    <row r="1129" ht="15" customHeight="1" x14ac:dyDescent="0.25"/>
    <row r="1130" ht="15" customHeight="1" x14ac:dyDescent="0.25"/>
  </sheetData>
  <mergeCells count="72">
    <mergeCell ref="M43:N43"/>
    <mergeCell ref="M38:O38"/>
    <mergeCell ref="A39:C39"/>
    <mergeCell ref="D39:F39"/>
    <mergeCell ref="G39:I39"/>
    <mergeCell ref="J39:L39"/>
    <mergeCell ref="M39:O39"/>
    <mergeCell ref="K42:L42"/>
    <mergeCell ref="Q36:R38"/>
    <mergeCell ref="A37:C37"/>
    <mergeCell ref="D37:F37"/>
    <mergeCell ref="G37:I37"/>
    <mergeCell ref="J37:L37"/>
    <mergeCell ref="M37:O37"/>
    <mergeCell ref="A38:C38"/>
    <mergeCell ref="D38:F38"/>
    <mergeCell ref="G38:I38"/>
    <mergeCell ref="J38:L38"/>
    <mergeCell ref="A36:C36"/>
    <mergeCell ref="D36:F36"/>
    <mergeCell ref="G36:I36"/>
    <mergeCell ref="J36:L36"/>
    <mergeCell ref="M36:O36"/>
    <mergeCell ref="A26:C26"/>
    <mergeCell ref="D26:F26"/>
    <mergeCell ref="G26:I26"/>
    <mergeCell ref="J26:L26"/>
    <mergeCell ref="J27:L27"/>
    <mergeCell ref="A35:C35"/>
    <mergeCell ref="D35:F35"/>
    <mergeCell ref="G35:I35"/>
    <mergeCell ref="J35:L35"/>
    <mergeCell ref="M35:O35"/>
    <mergeCell ref="A22:C22"/>
    <mergeCell ref="D22:F22"/>
    <mergeCell ref="G22:I22"/>
    <mergeCell ref="J22:L22"/>
    <mergeCell ref="Q20:R21"/>
    <mergeCell ref="A21:C21"/>
    <mergeCell ref="D21:F21"/>
    <mergeCell ref="G21:I21"/>
    <mergeCell ref="J21:L21"/>
    <mergeCell ref="A20:C20"/>
    <mergeCell ref="D20:F20"/>
    <mergeCell ref="G20:I20"/>
    <mergeCell ref="J20:L20"/>
    <mergeCell ref="N31:O33"/>
    <mergeCell ref="P31:R33"/>
    <mergeCell ref="A27:C27"/>
    <mergeCell ref="D27:F27"/>
    <mergeCell ref="G27:I27"/>
    <mergeCell ref="Q27:R28"/>
    <mergeCell ref="A28:C28"/>
    <mergeCell ref="D28:F28"/>
    <mergeCell ref="G28:I28"/>
    <mergeCell ref="J28:L28"/>
    <mergeCell ref="A19:C19"/>
    <mergeCell ref="Q9:R10"/>
    <mergeCell ref="Q14:R15"/>
    <mergeCell ref="A1:C5"/>
    <mergeCell ref="G1:M1"/>
    <mergeCell ref="P1:R1"/>
    <mergeCell ref="G2:I2"/>
    <mergeCell ref="L2:M2"/>
    <mergeCell ref="P2:R2"/>
    <mergeCell ref="G3:R3"/>
    <mergeCell ref="G4:I4"/>
    <mergeCell ref="J4:N4"/>
    <mergeCell ref="O4:Q4"/>
    <mergeCell ref="D19:F19"/>
    <mergeCell ref="G19:I19"/>
    <mergeCell ref="J19:L19"/>
  </mergeCells>
  <pageMargins left="0.7" right="0.7" top="0.75" bottom="0.75" header="0.3" footer="0.3"/>
  <pageSetup paperSize="9" orientation="portrait" r:id="rId1"/>
  <headerFooter>
    <oddHeader>&amp;L&amp;8PEDAGOŠKI FAKULTET&amp;C&amp;8ODSJEK ZA MATEMATIKU I FIZIKU&amp;R&amp;8SMJER ZA MATEMATIKU I INFORMATIKU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0"/>
  <sheetViews>
    <sheetView view="pageLayout" topLeftCell="A8" workbookViewId="0">
      <selection activeCell="A15" sqref="A15:O15"/>
    </sheetView>
  </sheetViews>
  <sheetFormatPr defaultColWidth="8.42578125" defaultRowHeight="15" x14ac:dyDescent="0.25"/>
  <cols>
    <col min="1" max="16" width="4.7109375" style="1" customWidth="1"/>
    <col min="17" max="18" width="2.42578125" style="1" customWidth="1"/>
    <col min="19" max="20" width="20.140625" style="1" customWidth="1"/>
    <col min="21" max="16384" width="8.42578125" style="1"/>
  </cols>
  <sheetData>
    <row r="1" spans="1:18" x14ac:dyDescent="0.25">
      <c r="A1" s="241"/>
      <c r="B1" s="242"/>
      <c r="C1" s="243"/>
      <c r="E1" s="4" t="s">
        <v>1</v>
      </c>
      <c r="F1" s="5"/>
      <c r="G1" s="250" t="str">
        <f>OPCI_PODACI!B16</f>
        <v>Dedić Ismeta</v>
      </c>
      <c r="H1" s="250"/>
      <c r="I1" s="250"/>
      <c r="J1" s="250"/>
      <c r="K1" s="250"/>
      <c r="L1" s="250"/>
      <c r="M1" s="250"/>
      <c r="N1" s="5" t="s">
        <v>2</v>
      </c>
      <c r="O1" s="5"/>
      <c r="P1" s="251">
        <f>OPCI_PODACI!C16</f>
        <v>0</v>
      </c>
      <c r="Q1" s="250"/>
      <c r="R1" s="252"/>
    </row>
    <row r="2" spans="1:18" x14ac:dyDescent="0.25">
      <c r="A2" s="244"/>
      <c r="B2" s="245"/>
      <c r="C2" s="246"/>
      <c r="D2" s="89"/>
      <c r="E2" s="6" t="s">
        <v>4</v>
      </c>
      <c r="F2" s="7"/>
      <c r="G2" s="250">
        <f>OPCI_PODACI!D16</f>
        <v>0</v>
      </c>
      <c r="H2" s="250"/>
      <c r="I2" s="250"/>
      <c r="J2" s="7" t="s">
        <v>5</v>
      </c>
      <c r="K2" s="7"/>
      <c r="L2" s="250" t="str">
        <f>OPCI_PODACI!C2</f>
        <v>2014/15.</v>
      </c>
      <c r="M2" s="250"/>
      <c r="N2" s="7" t="s">
        <v>6</v>
      </c>
      <c r="O2" s="7"/>
      <c r="P2" s="253" t="str">
        <f>OPCI_PODACI!C3</f>
        <v>V</v>
      </c>
      <c r="Q2" s="253"/>
      <c r="R2" s="254"/>
    </row>
    <row r="3" spans="1:18" ht="15.75" x14ac:dyDescent="0.25">
      <c r="A3" s="244"/>
      <c r="B3" s="245"/>
      <c r="C3" s="246"/>
      <c r="D3" s="89"/>
      <c r="E3" s="6" t="s">
        <v>8</v>
      </c>
      <c r="F3" s="7"/>
      <c r="G3" s="255" t="str">
        <f>OPCI_PODACI!C4</f>
        <v>FILMSKA RTV KULTURA</v>
      </c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6"/>
    </row>
    <row r="4" spans="1:18" x14ac:dyDescent="0.25">
      <c r="A4" s="244"/>
      <c r="B4" s="245"/>
      <c r="C4" s="246"/>
      <c r="D4" s="89"/>
      <c r="E4" s="6" t="s">
        <v>9</v>
      </c>
      <c r="F4" s="7"/>
      <c r="G4" s="250">
        <f>OPCI_PODACI!C5</f>
        <v>5</v>
      </c>
      <c r="H4" s="250"/>
      <c r="I4" s="250"/>
      <c r="J4" s="257" t="s">
        <v>10</v>
      </c>
      <c r="K4" s="257"/>
      <c r="L4" s="257"/>
      <c r="M4" s="257"/>
      <c r="N4" s="257"/>
      <c r="O4" s="250" t="str">
        <f>OPCI_PODACI!C6</f>
        <v>2 + 2 + 0</v>
      </c>
      <c r="P4" s="250"/>
      <c r="Q4" s="250"/>
      <c r="R4" s="8"/>
    </row>
    <row r="5" spans="1:18" x14ac:dyDescent="0.25">
      <c r="A5" s="247"/>
      <c r="B5" s="248"/>
      <c r="C5" s="249"/>
      <c r="D5" s="8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18" x14ac:dyDescent="0.25">
      <c r="B6" s="89"/>
      <c r="C6" s="89"/>
      <c r="D6" s="89"/>
    </row>
    <row r="7" spans="1:18" x14ac:dyDescent="0.25">
      <c r="A7" s="12" t="s">
        <v>11</v>
      </c>
      <c r="B7" s="13"/>
      <c r="C7" s="13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9" spans="1:18" x14ac:dyDescent="0.25">
      <c r="A9" s="59" t="str">
        <f>PRISUSTVO_PR!C3</f>
        <v>3.10.</v>
      </c>
      <c r="B9" s="59" t="str">
        <f>PRISUSTVO_PR!D3</f>
        <v>10.10.</v>
      </c>
      <c r="C9" s="59" t="str">
        <f>PRISUSTVO_PR!E3</f>
        <v>17.10.</v>
      </c>
      <c r="D9" s="59" t="str">
        <f>PRISUSTVO_PR!F3</f>
        <v>24.10.</v>
      </c>
      <c r="E9" s="59" t="str">
        <f>PRISUSTVO_PR!G3</f>
        <v>31.10.</v>
      </c>
      <c r="F9" s="59" t="str">
        <f>PRISUSTVO_PR!H3</f>
        <v>7.11.</v>
      </c>
      <c r="G9" s="59" t="str">
        <f>PRISUSTVO_PR!I3</f>
        <v>14.11.</v>
      </c>
      <c r="H9" s="59" t="str">
        <f>PRISUSTVO_PR!J3</f>
        <v>21.11.</v>
      </c>
      <c r="I9" s="59" t="str">
        <f>PRISUSTVO_PR!K3</f>
        <v>28.11.</v>
      </c>
      <c r="J9" s="59" t="str">
        <f>PRISUSTVO_PR!L3</f>
        <v>5.12.</v>
      </c>
      <c r="K9" s="59" t="str">
        <f>PRISUSTVO_PR!M3</f>
        <v>12.12.</v>
      </c>
      <c r="L9" s="59" t="str">
        <f>PRISUSTVO_PR!N3</f>
        <v>19.12.</v>
      </c>
      <c r="M9" s="59" t="str">
        <f>PRISUSTVO_PR!O3</f>
        <v>26.12.</v>
      </c>
      <c r="N9" s="59" t="str">
        <f>PRISUSTVO_PR!P3</f>
        <v>3.1.</v>
      </c>
      <c r="O9" s="59" t="str">
        <f>PRISUSTVO_PR!Q3</f>
        <v>9.1.</v>
      </c>
      <c r="Q9" s="258">
        <f>PRISUSTVO_PR!S8</f>
        <v>5</v>
      </c>
      <c r="R9" s="259"/>
    </row>
    <row r="10" spans="1:18" x14ac:dyDescent="0.25">
      <c r="A10" s="14">
        <f>IF(PRISUSTVO_PR!C8=1,1,IF(PRISUSTVO_PR!C8=2,2,IF(PRISUSTVO_PR!C8=3,3,0)))</f>
        <v>2</v>
      </c>
      <c r="B10" s="14">
        <f>IF(PRISUSTVO_PR!D8=1,1,IF(PRISUSTVO_PR!D8=2,2,IF(PRISUSTVO_PR!D8=3,3,0)))</f>
        <v>2</v>
      </c>
      <c r="C10" s="14">
        <f>IF(PRISUSTVO_PR!E8=1,1,IF(PRISUSTVO_PR!E8=2,2,IF(PRISUSTVO_PR!E8=3,3,0)))</f>
        <v>2</v>
      </c>
      <c r="D10" s="14">
        <f>IF(PRISUSTVO_PR!F8=1,1,IF(PRISUSTVO_PR!F8=2,2,IF(PRISUSTVO_PR!F8=3,3,0)))</f>
        <v>2</v>
      </c>
      <c r="E10" s="14">
        <f>IF(PRISUSTVO_PR!G8=1,1,IF(PRISUSTVO_PR!G8=2,2,IF(PRISUSTVO_PR!G8=3,3,0)))</f>
        <v>2</v>
      </c>
      <c r="F10" s="14">
        <f>IF(PRISUSTVO_PR!H8=1,1,IF(PRISUSTVO_PR!H8=2,2,IF(PRISUSTVO_PR!H8=3,3,0)))</f>
        <v>2</v>
      </c>
      <c r="G10" s="14">
        <f>IF(PRISUSTVO_PR!I8=1,1,IF(PRISUSTVO_PR!I8=2,2,IF(PRISUSTVO_PR!I8=3,3,0)))</f>
        <v>2</v>
      </c>
      <c r="H10" s="14">
        <f>IF(PRISUSTVO_PR!J8=1,1,IF(PRISUSTVO_PR!J8=2,2,IF(PRISUSTVO_PR!J8=3,3,0)))</f>
        <v>2</v>
      </c>
      <c r="I10" s="14">
        <f>IF(PRISUSTVO_PR!K8=1,1,IF(PRISUSTVO_PR!K8=2,2,IF(PRISUSTVO_PR!K8=3,3,0)))</f>
        <v>2</v>
      </c>
      <c r="J10" s="14">
        <f>IF(PRISUSTVO_PR!L8=1,1,IF(PRISUSTVO_PR!L8=2,2,IF(PRISUSTVO_PR!L8=3,3,0)))</f>
        <v>2</v>
      </c>
      <c r="K10" s="14">
        <f>IF(PRISUSTVO_PR!M8=1,1,IF(PRISUSTVO_PR!M8=2,2,IF(PRISUSTVO_PR!M8=3,3,0)))</f>
        <v>2</v>
      </c>
      <c r="L10" s="14">
        <f>IF(PRISUSTVO_PR!N8=1,1,IF(PRISUSTVO_PR!N8=2,2,IF(PRISUSTVO_PR!N8=3,3,0)))</f>
        <v>2</v>
      </c>
      <c r="M10" s="14">
        <f>IF(PRISUSTVO_PR!O8=1,1,IF(PRISUSTVO_PR!O8=2,2,IF(PRISUSTVO_PR!O8=3,3,0)))</f>
        <v>2</v>
      </c>
      <c r="N10" s="14">
        <f>IF(PRISUSTVO_PR!P8=1,1,IF(PRISUSTVO_PR!P8=2,2,IF(PRISUSTVO_PR!P8=3,3,0)))</f>
        <v>2</v>
      </c>
      <c r="O10" s="14">
        <f>IF(PRISUSTVO_PR!Q8=1,1,IF(PRISUSTVO_PR!Q8=2,2,IF(PRISUSTVO_PR!Q8=3,3,0)))</f>
        <v>2</v>
      </c>
      <c r="Q10" s="260"/>
      <c r="R10" s="261"/>
    </row>
    <row r="12" spans="1:18" x14ac:dyDescent="0.25">
      <c r="A12" s="12" t="s">
        <v>12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x14ac:dyDescent="0.25">
      <c r="C13" s="15"/>
    </row>
    <row r="14" spans="1:18" x14ac:dyDescent="0.25">
      <c r="A14" s="60" t="str">
        <f>PRISUSTVO_VJ!C3</f>
        <v>11.10.</v>
      </c>
      <c r="B14" s="60" t="str">
        <f>PRISUSTVO_VJ!D3</f>
        <v>18.10.</v>
      </c>
      <c r="C14" s="60" t="str">
        <f>PRISUSTVO_VJ!E3</f>
        <v>19.10.</v>
      </c>
      <c r="D14" s="60" t="str">
        <f>PRISUSTVO_VJ!F3</f>
        <v>21.10.</v>
      </c>
      <c r="E14" s="60" t="str">
        <f>PRISUSTVO_VJ!G3</f>
        <v>28.10.</v>
      </c>
      <c r="F14" s="60" t="str">
        <f>PRISUSTVO_VJ!H3</f>
        <v>4.11.</v>
      </c>
      <c r="G14" s="60" t="str">
        <f>PRISUSTVO_VJ!I3</f>
        <v>11.11.</v>
      </c>
      <c r="H14" s="60" t="str">
        <f>PRISUSTVO_VJ!J3</f>
        <v>18.11.</v>
      </c>
      <c r="I14" s="60" t="str">
        <f>PRISUSTVO_VJ!K3</f>
        <v>2-12.</v>
      </c>
      <c r="J14" s="60" t="str">
        <f>PRISUSTVO_VJ!L3</f>
        <v>9.12.</v>
      </c>
      <c r="K14" s="60" t="str">
        <f>PRISUSTVO_VJ!M3</f>
        <v>16.12.</v>
      </c>
      <c r="L14" s="60" t="str">
        <f>PRISUSTVO_VJ!N3</f>
        <v>23.12.</v>
      </c>
      <c r="M14" s="60" t="str">
        <f>PRISUSTVO_VJ!O3</f>
        <v>29.12.</v>
      </c>
      <c r="N14" s="60" t="str">
        <f>PRISUSTVO_VJ!P3</f>
        <v>6.1.</v>
      </c>
      <c r="O14" s="60" t="str">
        <f>PRISUSTVO_VJ!Q3</f>
        <v>13.1.</v>
      </c>
      <c r="Q14" s="258">
        <f>PRISUSTVO_VJ!S8</f>
        <v>5</v>
      </c>
      <c r="R14" s="259"/>
    </row>
    <row r="15" spans="1:18" x14ac:dyDescent="0.25">
      <c r="A15" s="26">
        <f>PRISUSTVO_VJ!C8</f>
        <v>3</v>
      </c>
      <c r="B15" s="26">
        <f>PRISUSTVO_VJ!D8</f>
        <v>3</v>
      </c>
      <c r="C15" s="26">
        <f>PRISUSTVO_VJ!E8</f>
        <v>3</v>
      </c>
      <c r="D15" s="26">
        <f>PRISUSTVO_VJ!F8</f>
        <v>3</v>
      </c>
      <c r="E15" s="26">
        <f>PRISUSTVO_VJ!G8</f>
        <v>3</v>
      </c>
      <c r="F15" s="26">
        <f>PRISUSTVO_VJ!H8</f>
        <v>3</v>
      </c>
      <c r="G15" s="26">
        <f>PRISUSTVO_VJ!I8</f>
        <v>3</v>
      </c>
      <c r="H15" s="26">
        <f>PRISUSTVO_VJ!J8</f>
        <v>3</v>
      </c>
      <c r="I15" s="26">
        <f>PRISUSTVO_VJ!K8</f>
        <v>3</v>
      </c>
      <c r="J15" s="26">
        <f>PRISUSTVO_VJ!L8</f>
        <v>3</v>
      </c>
      <c r="K15" s="26">
        <f>PRISUSTVO_VJ!M8</f>
        <v>3</v>
      </c>
      <c r="L15" s="26">
        <f>PRISUSTVO_VJ!N8</f>
        <v>3</v>
      </c>
      <c r="M15" s="26">
        <f>PRISUSTVO_VJ!O8</f>
        <v>3</v>
      </c>
      <c r="N15" s="26">
        <f>PRISUSTVO_VJ!P8</f>
        <v>3</v>
      </c>
      <c r="O15" s="26">
        <f>PRISUSTVO_VJ!Q8</f>
        <v>3</v>
      </c>
      <c r="P15" s="89"/>
      <c r="Q15" s="260"/>
      <c r="R15" s="261"/>
    </row>
    <row r="16" spans="1:18" ht="18.75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89"/>
      <c r="Q16" s="61"/>
      <c r="R16" s="61"/>
    </row>
    <row r="17" spans="1:18" ht="18.75" x14ac:dyDescent="0.25">
      <c r="A17" s="93" t="s">
        <v>88</v>
      </c>
      <c r="B17" s="93"/>
      <c r="C17" s="93"/>
      <c r="D17" s="93"/>
      <c r="E17" s="93"/>
      <c r="F17" s="93"/>
      <c r="G17" s="21"/>
      <c r="H17" s="21"/>
      <c r="I17" s="21"/>
      <c r="J17" s="21"/>
      <c r="K17" s="21"/>
      <c r="L17" s="21"/>
      <c r="M17" s="21"/>
      <c r="N17" s="21"/>
      <c r="O17" s="21"/>
      <c r="P17" s="89"/>
      <c r="Q17" s="61"/>
      <c r="R17" s="61"/>
    </row>
    <row r="18" spans="1:18" ht="18.75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89"/>
      <c r="Q18" s="61"/>
      <c r="R18" s="61"/>
    </row>
    <row r="19" spans="1:18" ht="18.75" x14ac:dyDescent="0.25">
      <c r="A19" s="297" t="s">
        <v>28</v>
      </c>
      <c r="B19" s="297"/>
      <c r="C19" s="297"/>
      <c r="D19" s="277" t="s">
        <v>22</v>
      </c>
      <c r="E19" s="277"/>
      <c r="F19" s="277"/>
      <c r="G19" s="277" t="s">
        <v>29</v>
      </c>
      <c r="H19" s="277"/>
      <c r="I19" s="277"/>
      <c r="J19" s="277" t="s">
        <v>14</v>
      </c>
      <c r="K19" s="277"/>
      <c r="L19" s="277"/>
      <c r="M19" s="21"/>
      <c r="N19" s="21"/>
      <c r="O19" s="21"/>
      <c r="P19" s="89"/>
      <c r="Q19" s="61"/>
      <c r="R19" s="61"/>
    </row>
    <row r="20" spans="1:18" ht="18.75" customHeight="1" x14ac:dyDescent="0.25">
      <c r="A20" s="298" t="str">
        <f>OPCI_PODACI!C51</f>
        <v>14.11.2011.</v>
      </c>
      <c r="B20" s="298"/>
      <c r="C20" s="298"/>
      <c r="D20" s="279">
        <f>KOL_1!H12</f>
        <v>42</v>
      </c>
      <c r="E20" s="279"/>
      <c r="F20" s="279"/>
      <c r="G20" s="278">
        <f>KOL_1!I12</f>
        <v>72.41379310344827</v>
      </c>
      <c r="H20" s="279"/>
      <c r="I20" s="279"/>
      <c r="J20" s="279">
        <f>KOL_1!J12</f>
        <v>14</v>
      </c>
      <c r="K20" s="279"/>
      <c r="L20" s="279"/>
      <c r="M20" s="21"/>
      <c r="N20" s="21"/>
      <c r="O20" s="21"/>
      <c r="P20" s="89"/>
      <c r="Q20" s="258">
        <f>SUM(J20:L21)</f>
        <v>28</v>
      </c>
      <c r="R20" s="259"/>
    </row>
    <row r="21" spans="1:18" ht="18.75" customHeight="1" x14ac:dyDescent="0.25">
      <c r="A21" s="298" t="str">
        <f>OPCI_PODACI!C52</f>
        <v>30.5.2011.</v>
      </c>
      <c r="B21" s="298"/>
      <c r="C21" s="298"/>
      <c r="D21" s="279">
        <f>KOL_2!J12</f>
        <v>70</v>
      </c>
      <c r="E21" s="279"/>
      <c r="F21" s="279"/>
      <c r="G21" s="278">
        <f>KOL_2!K12</f>
        <v>74.468085106382972</v>
      </c>
      <c r="H21" s="279"/>
      <c r="I21" s="279"/>
      <c r="J21" s="279">
        <f>KOL_2!L12</f>
        <v>14</v>
      </c>
      <c r="K21" s="279"/>
      <c r="L21" s="279"/>
      <c r="M21" s="21"/>
      <c r="N21" s="21"/>
      <c r="O21" s="21"/>
      <c r="P21" s="89"/>
      <c r="Q21" s="260"/>
      <c r="R21" s="261"/>
    </row>
    <row r="22" spans="1:18" ht="18.75" customHeight="1" x14ac:dyDescent="0.25">
      <c r="A22" s="298" t="str">
        <f>OPCI_PODACI!C53</f>
        <v>6.6.2011.</v>
      </c>
      <c r="B22" s="298"/>
      <c r="C22" s="298"/>
      <c r="D22" s="279">
        <f>POPRAVNI_KOL!H12</f>
        <v>0</v>
      </c>
      <c r="E22" s="279"/>
      <c r="F22" s="279"/>
      <c r="G22" s="278">
        <f>POPRAVNI_KOL!I12</f>
        <v>0</v>
      </c>
      <c r="H22" s="278"/>
      <c r="I22" s="278"/>
      <c r="J22" s="279">
        <f>POPRAVNI_KOL!J12</f>
        <v>0</v>
      </c>
      <c r="K22" s="279"/>
      <c r="L22" s="279"/>
      <c r="M22" s="21"/>
      <c r="N22" s="21"/>
      <c r="O22" s="21"/>
      <c r="P22" s="89"/>
      <c r="Q22" s="92"/>
      <c r="R22" s="92"/>
    </row>
    <row r="23" spans="1:18" x14ac:dyDescent="0.25">
      <c r="P23" s="89"/>
    </row>
    <row r="24" spans="1:18" ht="15" customHeight="1" x14ac:dyDescent="0.25">
      <c r="A24" s="12" t="s">
        <v>89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Q24" s="57"/>
      <c r="R24" s="57"/>
    </row>
    <row r="25" spans="1:18" ht="15" customHeight="1" x14ac:dyDescent="0.25">
      <c r="Q25" s="57"/>
      <c r="R25" s="57"/>
    </row>
    <row r="26" spans="1:18" x14ac:dyDescent="0.25">
      <c r="A26" s="299" t="s">
        <v>36</v>
      </c>
      <c r="B26" s="299"/>
      <c r="C26" s="299"/>
      <c r="D26" s="300" t="s">
        <v>22</v>
      </c>
      <c r="E26" s="300"/>
      <c r="F26" s="300"/>
      <c r="G26" s="300" t="s">
        <v>29</v>
      </c>
      <c r="H26" s="300"/>
      <c r="I26" s="300"/>
      <c r="J26" s="300" t="s">
        <v>14</v>
      </c>
      <c r="K26" s="300"/>
      <c r="L26" s="300"/>
    </row>
    <row r="27" spans="1:18" x14ac:dyDescent="0.25">
      <c r="A27" s="309" t="str">
        <f>OPCI_PODACI!C61</f>
        <v>14.11.2011.</v>
      </c>
      <c r="B27" s="309"/>
      <c r="C27" s="309"/>
      <c r="D27" s="295">
        <f>DZ_1!I12</f>
        <v>0</v>
      </c>
      <c r="E27" s="295"/>
      <c r="F27" s="295"/>
      <c r="G27" s="296">
        <f>DZ_1!J12</f>
        <v>0</v>
      </c>
      <c r="H27" s="295"/>
      <c r="I27" s="295"/>
      <c r="J27" s="295">
        <f>DZ_1!K12</f>
        <v>0</v>
      </c>
      <c r="K27" s="295"/>
      <c r="L27" s="295"/>
      <c r="Q27" s="258">
        <f>SUM(J27:L28)</f>
        <v>0</v>
      </c>
      <c r="R27" s="259"/>
    </row>
    <row r="28" spans="1:18" x14ac:dyDescent="0.25">
      <c r="A28" s="309" t="str">
        <f>OPCI_PODACI!C62</f>
        <v>21. 3. 2011.</v>
      </c>
      <c r="B28" s="309"/>
      <c r="C28" s="309"/>
      <c r="D28" s="295">
        <f>DZ_2!H12</f>
        <v>0</v>
      </c>
      <c r="E28" s="295"/>
      <c r="F28" s="295"/>
      <c r="G28" s="296">
        <f>DZ_2!I12</f>
        <v>0</v>
      </c>
      <c r="H28" s="295"/>
      <c r="I28" s="295"/>
      <c r="J28" s="295">
        <f>DZ_2!J12</f>
        <v>0</v>
      </c>
      <c r="K28" s="295"/>
      <c r="L28" s="295"/>
      <c r="P28" s="12"/>
      <c r="Q28" s="260"/>
      <c r="R28" s="261"/>
    </row>
    <row r="29" spans="1:18" s="18" customFormat="1" ht="4.5" customHeight="1" x14ac:dyDescent="0.25">
      <c r="A29" s="82"/>
      <c r="B29" s="82"/>
      <c r="C29" s="82"/>
      <c r="D29" s="80"/>
      <c r="E29" s="80"/>
      <c r="F29" s="80"/>
      <c r="G29" s="81"/>
      <c r="H29" s="80"/>
      <c r="I29" s="80"/>
      <c r="J29" s="80"/>
      <c r="K29" s="80"/>
      <c r="L29" s="80"/>
      <c r="M29" s="84"/>
      <c r="N29" s="83"/>
      <c r="O29" s="83"/>
      <c r="P29" s="84"/>
      <c r="Q29" s="85"/>
      <c r="R29" s="85"/>
    </row>
    <row r="30" spans="1:18" s="18" customFormat="1" ht="3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Q30" s="16"/>
      <c r="R30" s="16"/>
    </row>
    <row r="31" spans="1:18" ht="15" customHeight="1" x14ac:dyDescent="0.25">
      <c r="A31" s="12" t="s">
        <v>13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86"/>
      <c r="N31" s="289" t="s">
        <v>80</v>
      </c>
      <c r="O31" s="290"/>
      <c r="P31" s="280">
        <f>[1]suma!F11</f>
        <v>0</v>
      </c>
      <c r="Q31" s="281"/>
      <c r="R31" s="282"/>
    </row>
    <row r="32" spans="1:18" ht="6.7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87"/>
      <c r="N32" s="291"/>
      <c r="O32" s="292"/>
      <c r="P32" s="283"/>
      <c r="Q32" s="284"/>
      <c r="R32" s="285"/>
    </row>
    <row r="33" spans="1:18" ht="6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87"/>
      <c r="N33" s="293"/>
      <c r="O33" s="294"/>
      <c r="P33" s="286"/>
      <c r="Q33" s="287"/>
      <c r="R33" s="288"/>
    </row>
    <row r="34" spans="1:18" ht="4.5" customHeight="1" x14ac:dyDescent="0.25">
      <c r="M34" s="12"/>
      <c r="N34" s="12"/>
      <c r="O34" s="12"/>
      <c r="Q34" s="16"/>
      <c r="R34" s="16"/>
    </row>
    <row r="35" spans="1:18" ht="15" customHeight="1" x14ac:dyDescent="0.25">
      <c r="A35" s="262"/>
      <c r="B35" s="263"/>
      <c r="C35" s="264"/>
      <c r="D35" s="265" t="s">
        <v>43</v>
      </c>
      <c r="E35" s="266"/>
      <c r="F35" s="267"/>
      <c r="G35" s="268" t="s">
        <v>22</v>
      </c>
      <c r="H35" s="269"/>
      <c r="I35" s="270"/>
      <c r="J35" s="268" t="s">
        <v>24</v>
      </c>
      <c r="K35" s="269"/>
      <c r="L35" s="270"/>
      <c r="M35" s="268" t="s">
        <v>14</v>
      </c>
      <c r="N35" s="269"/>
      <c r="O35" s="270"/>
    </row>
    <row r="36" spans="1:18" ht="15" customHeight="1" x14ac:dyDescent="0.25">
      <c r="A36" s="303" t="s">
        <v>18</v>
      </c>
      <c r="B36" s="304"/>
      <c r="C36" s="305"/>
      <c r="D36" s="306"/>
      <c r="E36" s="307"/>
      <c r="F36" s="308"/>
      <c r="G36" s="262"/>
      <c r="H36" s="263"/>
      <c r="I36" s="264"/>
      <c r="J36" s="262"/>
      <c r="K36" s="263"/>
      <c r="L36" s="264"/>
      <c r="M36" s="262"/>
      <c r="N36" s="263"/>
      <c r="O36" s="264"/>
      <c r="Q36" s="271"/>
      <c r="R36" s="272"/>
    </row>
    <row r="37" spans="1:18" x14ac:dyDescent="0.25">
      <c r="A37" s="303" t="s">
        <v>19</v>
      </c>
      <c r="B37" s="304"/>
      <c r="C37" s="305"/>
      <c r="D37" s="306"/>
      <c r="E37" s="307"/>
      <c r="F37" s="308"/>
      <c r="G37" s="262"/>
      <c r="H37" s="263"/>
      <c r="I37" s="264"/>
      <c r="J37" s="262"/>
      <c r="K37" s="263"/>
      <c r="L37" s="264"/>
      <c r="M37" s="262"/>
      <c r="N37" s="263"/>
      <c r="O37" s="264"/>
      <c r="Q37" s="273"/>
      <c r="R37" s="274"/>
    </row>
    <row r="38" spans="1:18" x14ac:dyDescent="0.25">
      <c r="A38" s="303" t="s">
        <v>47</v>
      </c>
      <c r="B38" s="304"/>
      <c r="C38" s="305"/>
      <c r="D38" s="306"/>
      <c r="E38" s="307"/>
      <c r="F38" s="308"/>
      <c r="G38" s="262"/>
      <c r="H38" s="263"/>
      <c r="I38" s="264"/>
      <c r="J38" s="262"/>
      <c r="K38" s="263"/>
      <c r="L38" s="264"/>
      <c r="M38" s="262"/>
      <c r="N38" s="263"/>
      <c r="O38" s="264"/>
      <c r="Q38" s="275"/>
      <c r="R38" s="276"/>
    </row>
    <row r="39" spans="1:18" s="19" customFormat="1" x14ac:dyDescent="0.25">
      <c r="A39" s="303" t="s">
        <v>49</v>
      </c>
      <c r="B39" s="304"/>
      <c r="C39" s="305"/>
      <c r="D39" s="306"/>
      <c r="E39" s="307"/>
      <c r="F39" s="308"/>
      <c r="G39" s="262"/>
      <c r="H39" s="263"/>
      <c r="I39" s="264"/>
      <c r="J39" s="262"/>
      <c r="K39" s="263"/>
      <c r="L39" s="264"/>
      <c r="M39" s="262"/>
      <c r="N39" s="263"/>
      <c r="O39" s="264"/>
      <c r="P39" s="1"/>
      <c r="Q39" s="1"/>
      <c r="R39" s="1"/>
    </row>
    <row r="40" spans="1:18" s="19" customFormat="1" ht="15.75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</row>
    <row r="42" spans="1:18" x14ac:dyDescent="0.25">
      <c r="A42" s="65" t="s">
        <v>52</v>
      </c>
      <c r="B42" s="66"/>
      <c r="C42" s="66"/>
      <c r="D42" s="66"/>
      <c r="E42" s="66"/>
      <c r="F42" s="67"/>
      <c r="G42" s="66" t="s">
        <v>53</v>
      </c>
      <c r="H42" s="66"/>
      <c r="I42" s="66"/>
      <c r="J42" s="66"/>
      <c r="K42" s="302"/>
      <c r="L42" s="302"/>
      <c r="M42" s="68" t="s">
        <v>57</v>
      </c>
      <c r="N42" s="68"/>
      <c r="O42" s="68" t="s">
        <v>59</v>
      </c>
      <c r="P42" s="68"/>
      <c r="Q42" s="68" t="s">
        <v>56</v>
      </c>
      <c r="R42" s="69"/>
    </row>
    <row r="43" spans="1:18" x14ac:dyDescent="0.25">
      <c r="A43" s="70"/>
      <c r="B43" s="71"/>
      <c r="C43" s="71"/>
      <c r="D43" s="71"/>
      <c r="E43" s="71"/>
      <c r="F43" s="71"/>
      <c r="G43" s="71"/>
      <c r="H43" s="71"/>
      <c r="I43" s="71"/>
      <c r="J43" s="71"/>
      <c r="K43" s="72" t="s">
        <v>58</v>
      </c>
      <c r="L43" s="72"/>
      <c r="M43" s="301" t="s">
        <v>73</v>
      </c>
      <c r="N43" s="301"/>
      <c r="O43" s="73"/>
      <c r="P43" s="88" t="s">
        <v>54</v>
      </c>
      <c r="Q43" s="88"/>
      <c r="R43" s="75"/>
    </row>
    <row r="44" spans="1:18" ht="15.75" thickBot="1" x14ac:dyDescent="0.3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</row>
    <row r="46" spans="1:18" x14ac:dyDescent="0.25">
      <c r="H46" s="1" t="s">
        <v>55</v>
      </c>
      <c r="L46" s="90"/>
      <c r="M46" s="90"/>
      <c r="N46" s="90"/>
      <c r="O46" s="90"/>
      <c r="P46" s="90"/>
      <c r="Q46" s="90"/>
      <c r="R46" s="90"/>
    </row>
    <row r="57" ht="15" customHeight="1" x14ac:dyDescent="0.25"/>
    <row r="58" ht="15" customHeight="1" x14ac:dyDescent="0.25"/>
    <row r="64" ht="15" customHeight="1" x14ac:dyDescent="0.25"/>
    <row r="65" ht="15" customHeight="1" x14ac:dyDescent="0.25"/>
    <row r="70" ht="15" customHeight="1" x14ac:dyDescent="0.25"/>
    <row r="71" ht="15" customHeight="1" x14ac:dyDescent="0.25"/>
    <row r="76" ht="15" customHeight="1" x14ac:dyDescent="0.25"/>
    <row r="77" ht="15" customHeight="1" x14ac:dyDescent="0.25"/>
    <row r="78" ht="15" customHeight="1" x14ac:dyDescent="0.25"/>
    <row r="82" ht="15" customHeight="1" x14ac:dyDescent="0.25"/>
    <row r="83" ht="15" customHeight="1" x14ac:dyDescent="0.25"/>
    <row r="88" ht="15" customHeight="1" x14ac:dyDescent="0.25"/>
    <row r="89" ht="15" customHeight="1" x14ac:dyDescent="0.25"/>
    <row r="90" ht="15" customHeight="1" x14ac:dyDescent="0.25"/>
    <row r="122" ht="15" customHeight="1" x14ac:dyDescent="0.25"/>
    <row r="123" ht="15" customHeight="1" x14ac:dyDescent="0.25"/>
    <row r="129" ht="15" customHeight="1" x14ac:dyDescent="0.25"/>
    <row r="130" ht="15" customHeight="1" x14ac:dyDescent="0.25"/>
    <row r="134" ht="15" customHeight="1" x14ac:dyDescent="0.25"/>
    <row r="135" ht="15" customHeight="1" x14ac:dyDescent="0.25"/>
    <row r="140" ht="15" customHeight="1" x14ac:dyDescent="0.25"/>
    <row r="141" ht="15" customHeight="1" x14ac:dyDescent="0.25"/>
    <row r="142" ht="15" customHeight="1" x14ac:dyDescent="0.25"/>
    <row r="174" ht="15" customHeight="1" x14ac:dyDescent="0.25"/>
    <row r="175" ht="15" customHeight="1" x14ac:dyDescent="0.25"/>
    <row r="181" ht="15" customHeight="1" x14ac:dyDescent="0.25"/>
    <row r="182" ht="15" customHeight="1" x14ac:dyDescent="0.25"/>
    <row r="186" ht="15" customHeight="1" x14ac:dyDescent="0.25"/>
    <row r="187" ht="15" customHeight="1" x14ac:dyDescent="0.25"/>
    <row r="192" ht="15" customHeight="1" x14ac:dyDescent="0.25"/>
    <row r="193" ht="15" customHeight="1" x14ac:dyDescent="0.25"/>
    <row r="194" ht="15" customHeight="1" x14ac:dyDescent="0.25"/>
    <row r="226" ht="15" customHeight="1" x14ac:dyDescent="0.25"/>
    <row r="227" ht="15" customHeight="1" x14ac:dyDescent="0.25"/>
    <row r="233" ht="15" customHeight="1" x14ac:dyDescent="0.25"/>
    <row r="234" ht="15" customHeight="1" x14ac:dyDescent="0.25"/>
    <row r="238" ht="15" customHeight="1" x14ac:dyDescent="0.25"/>
    <row r="239" ht="15" customHeight="1" x14ac:dyDescent="0.25"/>
    <row r="244" ht="15" customHeight="1" x14ac:dyDescent="0.25"/>
    <row r="245" ht="15" customHeight="1" x14ac:dyDescent="0.25"/>
    <row r="246" ht="15" customHeight="1" x14ac:dyDescent="0.25"/>
    <row r="278" ht="15" customHeight="1" x14ac:dyDescent="0.25"/>
    <row r="279" ht="15" customHeight="1" x14ac:dyDescent="0.25"/>
    <row r="285" ht="15" customHeight="1" x14ac:dyDescent="0.25"/>
    <row r="286" ht="15" customHeight="1" x14ac:dyDescent="0.25"/>
    <row r="290" ht="15" customHeight="1" x14ac:dyDescent="0.25"/>
    <row r="291" ht="15" customHeight="1" x14ac:dyDescent="0.25"/>
    <row r="296" ht="15" customHeight="1" x14ac:dyDescent="0.25"/>
    <row r="297" ht="15" customHeight="1" x14ac:dyDescent="0.25"/>
    <row r="298" ht="15" customHeight="1" x14ac:dyDescent="0.25"/>
    <row r="330" ht="15" customHeight="1" x14ac:dyDescent="0.25"/>
    <row r="331" ht="15" customHeight="1" x14ac:dyDescent="0.25"/>
    <row r="337" ht="15" customHeight="1" x14ac:dyDescent="0.25"/>
    <row r="338" ht="15" customHeight="1" x14ac:dyDescent="0.25"/>
    <row r="342" ht="15" customHeight="1" x14ac:dyDescent="0.25"/>
    <row r="343" ht="15" customHeight="1" x14ac:dyDescent="0.25"/>
    <row r="348" ht="15" customHeight="1" x14ac:dyDescent="0.25"/>
    <row r="349" ht="15" customHeight="1" x14ac:dyDescent="0.25"/>
    <row r="350" ht="15" customHeight="1" x14ac:dyDescent="0.25"/>
    <row r="382" ht="15" customHeight="1" x14ac:dyDescent="0.25"/>
    <row r="383" ht="15" customHeight="1" x14ac:dyDescent="0.25"/>
    <row r="389" ht="15" customHeight="1" x14ac:dyDescent="0.25"/>
    <row r="390" ht="15" customHeight="1" x14ac:dyDescent="0.25"/>
    <row r="394" ht="15" customHeight="1" x14ac:dyDescent="0.25"/>
    <row r="395" ht="15" customHeight="1" x14ac:dyDescent="0.25"/>
    <row r="400" ht="15" customHeight="1" x14ac:dyDescent="0.25"/>
    <row r="401" ht="15" customHeight="1" x14ac:dyDescent="0.25"/>
    <row r="402" ht="15" customHeight="1" x14ac:dyDescent="0.25"/>
    <row r="434" ht="15" customHeight="1" x14ac:dyDescent="0.25"/>
    <row r="435" ht="15" customHeight="1" x14ac:dyDescent="0.25"/>
    <row r="441" ht="15" customHeight="1" x14ac:dyDescent="0.25"/>
    <row r="442" ht="15" customHeight="1" x14ac:dyDescent="0.25"/>
    <row r="446" ht="15" customHeight="1" x14ac:dyDescent="0.25"/>
    <row r="447" ht="15" customHeight="1" x14ac:dyDescent="0.25"/>
    <row r="452" ht="15" customHeight="1" x14ac:dyDescent="0.25"/>
    <row r="453" ht="15" customHeight="1" x14ac:dyDescent="0.25"/>
    <row r="454" ht="15" customHeight="1" x14ac:dyDescent="0.25"/>
    <row r="486" ht="15" customHeight="1" x14ac:dyDescent="0.25"/>
    <row r="487" ht="15" customHeight="1" x14ac:dyDescent="0.25"/>
    <row r="493" ht="15" customHeight="1" x14ac:dyDescent="0.25"/>
    <row r="494" ht="15" customHeight="1" x14ac:dyDescent="0.25"/>
    <row r="498" ht="15" customHeight="1" x14ac:dyDescent="0.25"/>
    <row r="499" ht="15" customHeight="1" x14ac:dyDescent="0.25"/>
    <row r="504" ht="15" customHeight="1" x14ac:dyDescent="0.25"/>
    <row r="505" ht="15" customHeight="1" x14ac:dyDescent="0.25"/>
    <row r="506" ht="15" customHeight="1" x14ac:dyDescent="0.25"/>
    <row r="538" ht="15" customHeight="1" x14ac:dyDescent="0.25"/>
    <row r="539" ht="15" customHeight="1" x14ac:dyDescent="0.25"/>
    <row r="545" ht="15" customHeight="1" x14ac:dyDescent="0.25"/>
    <row r="546" ht="15" customHeight="1" x14ac:dyDescent="0.25"/>
    <row r="550" ht="15" customHeight="1" x14ac:dyDescent="0.25"/>
    <row r="551" ht="15" customHeight="1" x14ac:dyDescent="0.25"/>
    <row r="556" ht="15" customHeight="1" x14ac:dyDescent="0.25"/>
    <row r="557" ht="15" customHeight="1" x14ac:dyDescent="0.25"/>
    <row r="558" ht="15" customHeight="1" x14ac:dyDescent="0.25"/>
    <row r="590" ht="15" customHeight="1" x14ac:dyDescent="0.25"/>
    <row r="591" ht="15" customHeight="1" x14ac:dyDescent="0.25"/>
    <row r="597" ht="15" customHeight="1" x14ac:dyDescent="0.25"/>
    <row r="598" ht="15" customHeight="1" x14ac:dyDescent="0.25"/>
    <row r="602" ht="15" customHeight="1" x14ac:dyDescent="0.25"/>
    <row r="603" ht="15" customHeight="1" x14ac:dyDescent="0.25"/>
    <row r="608" ht="15" customHeight="1" x14ac:dyDescent="0.25"/>
    <row r="609" ht="15" customHeight="1" x14ac:dyDescent="0.25"/>
    <row r="610" ht="15" customHeight="1" x14ac:dyDescent="0.25"/>
    <row r="642" ht="15" customHeight="1" x14ac:dyDescent="0.25"/>
    <row r="643" ht="15" customHeight="1" x14ac:dyDescent="0.25"/>
    <row r="649" ht="15" customHeight="1" x14ac:dyDescent="0.25"/>
    <row r="650" ht="15" customHeight="1" x14ac:dyDescent="0.25"/>
    <row r="654" ht="15" customHeight="1" x14ac:dyDescent="0.25"/>
    <row r="655" ht="15" customHeight="1" x14ac:dyDescent="0.25"/>
    <row r="660" ht="15" customHeight="1" x14ac:dyDescent="0.25"/>
    <row r="661" ht="15" customHeight="1" x14ac:dyDescent="0.25"/>
    <row r="662" ht="15" customHeight="1" x14ac:dyDescent="0.25"/>
    <row r="694" ht="15" customHeight="1" x14ac:dyDescent="0.25"/>
    <row r="695" ht="15" customHeight="1" x14ac:dyDescent="0.25"/>
    <row r="701" ht="15" customHeight="1" x14ac:dyDescent="0.25"/>
    <row r="702" ht="15" customHeight="1" x14ac:dyDescent="0.25"/>
    <row r="706" ht="15" customHeight="1" x14ac:dyDescent="0.25"/>
    <row r="707" ht="15" customHeight="1" x14ac:dyDescent="0.25"/>
    <row r="712" ht="15" customHeight="1" x14ac:dyDescent="0.25"/>
    <row r="713" ht="15" customHeight="1" x14ac:dyDescent="0.25"/>
    <row r="714" ht="15" customHeight="1" x14ac:dyDescent="0.25"/>
    <row r="746" ht="15" customHeight="1" x14ac:dyDescent="0.25"/>
    <row r="747" ht="15" customHeight="1" x14ac:dyDescent="0.25"/>
    <row r="753" ht="15" customHeight="1" x14ac:dyDescent="0.25"/>
    <row r="754" ht="15" customHeight="1" x14ac:dyDescent="0.25"/>
    <row r="758" ht="15" customHeight="1" x14ac:dyDescent="0.25"/>
    <row r="759" ht="15" customHeight="1" x14ac:dyDescent="0.25"/>
    <row r="764" ht="15" customHeight="1" x14ac:dyDescent="0.25"/>
    <row r="765" ht="15" customHeight="1" x14ac:dyDescent="0.25"/>
    <row r="766" ht="15" customHeight="1" x14ac:dyDescent="0.25"/>
    <row r="798" ht="15" customHeight="1" x14ac:dyDescent="0.25"/>
    <row r="799" ht="15" customHeight="1" x14ac:dyDescent="0.25"/>
    <row r="805" ht="15" customHeight="1" x14ac:dyDescent="0.25"/>
    <row r="806" ht="15" customHeight="1" x14ac:dyDescent="0.25"/>
    <row r="810" ht="15" customHeight="1" x14ac:dyDescent="0.25"/>
    <row r="811" ht="15" customHeight="1" x14ac:dyDescent="0.25"/>
    <row r="816" ht="15" customHeight="1" x14ac:dyDescent="0.25"/>
    <row r="817" ht="15" customHeight="1" x14ac:dyDescent="0.25"/>
    <row r="818" ht="15" customHeight="1" x14ac:dyDescent="0.25"/>
    <row r="850" ht="15" customHeight="1" x14ac:dyDescent="0.25"/>
    <row r="851" ht="15" customHeight="1" x14ac:dyDescent="0.25"/>
    <row r="857" ht="15" customHeight="1" x14ac:dyDescent="0.25"/>
    <row r="858" ht="15" customHeight="1" x14ac:dyDescent="0.25"/>
    <row r="862" ht="15" customHeight="1" x14ac:dyDescent="0.25"/>
    <row r="863" ht="15" customHeight="1" x14ac:dyDescent="0.25"/>
    <row r="868" ht="15" customHeight="1" x14ac:dyDescent="0.25"/>
    <row r="869" ht="15" customHeight="1" x14ac:dyDescent="0.25"/>
    <row r="870" ht="15" customHeight="1" x14ac:dyDescent="0.25"/>
    <row r="902" ht="15" customHeight="1" x14ac:dyDescent="0.25"/>
    <row r="903" ht="15" customHeight="1" x14ac:dyDescent="0.25"/>
    <row r="909" ht="15" customHeight="1" x14ac:dyDescent="0.25"/>
    <row r="910" ht="15" customHeight="1" x14ac:dyDescent="0.25"/>
    <row r="914" ht="15" customHeight="1" x14ac:dyDescent="0.25"/>
    <row r="915" ht="15" customHeight="1" x14ac:dyDescent="0.25"/>
    <row r="920" ht="15" customHeight="1" x14ac:dyDescent="0.25"/>
    <row r="921" ht="15" customHeight="1" x14ac:dyDescent="0.25"/>
    <row r="922" ht="15" customHeight="1" x14ac:dyDescent="0.25"/>
    <row r="954" ht="15" customHeight="1" x14ac:dyDescent="0.25"/>
    <row r="955" ht="15" customHeight="1" x14ac:dyDescent="0.25"/>
    <row r="961" ht="15" customHeight="1" x14ac:dyDescent="0.25"/>
    <row r="962" ht="15" customHeight="1" x14ac:dyDescent="0.25"/>
    <row r="966" ht="15" customHeight="1" x14ac:dyDescent="0.25"/>
    <row r="967" ht="15" customHeight="1" x14ac:dyDescent="0.25"/>
    <row r="972" ht="15" customHeight="1" x14ac:dyDescent="0.25"/>
    <row r="973" ht="15" customHeight="1" x14ac:dyDescent="0.25"/>
    <row r="974" ht="15" customHeight="1" x14ac:dyDescent="0.25"/>
    <row r="1006" ht="15" customHeight="1" x14ac:dyDescent="0.25"/>
    <row r="1007" ht="15" customHeight="1" x14ac:dyDescent="0.25"/>
    <row r="1013" ht="15" customHeight="1" x14ac:dyDescent="0.25"/>
    <row r="1014" ht="15" customHeight="1" x14ac:dyDescent="0.25"/>
    <row r="1018" ht="15" customHeight="1" x14ac:dyDescent="0.25"/>
    <row r="1019" ht="15" customHeight="1" x14ac:dyDescent="0.25"/>
    <row r="1024" ht="15" customHeight="1" x14ac:dyDescent="0.25"/>
    <row r="1025" ht="15" customHeight="1" x14ac:dyDescent="0.25"/>
    <row r="1026" ht="15" customHeight="1" x14ac:dyDescent="0.25"/>
    <row r="1058" ht="15" customHeight="1" x14ac:dyDescent="0.25"/>
    <row r="1059" ht="15" customHeight="1" x14ac:dyDescent="0.25"/>
    <row r="1065" ht="15" customHeight="1" x14ac:dyDescent="0.25"/>
    <row r="1066" ht="15" customHeight="1" x14ac:dyDescent="0.25"/>
    <row r="1070" ht="15" customHeight="1" x14ac:dyDescent="0.25"/>
    <row r="1071" ht="15" customHeight="1" x14ac:dyDescent="0.25"/>
    <row r="1076" ht="15" customHeight="1" x14ac:dyDescent="0.25"/>
    <row r="1077" ht="15" customHeight="1" x14ac:dyDescent="0.25"/>
    <row r="1078" ht="15" customHeight="1" x14ac:dyDescent="0.25"/>
    <row r="1110" ht="15" customHeight="1" x14ac:dyDescent="0.25"/>
    <row r="1111" ht="15" customHeight="1" x14ac:dyDescent="0.25"/>
    <row r="1117" ht="15" customHeight="1" x14ac:dyDescent="0.25"/>
    <row r="1118" ht="15" customHeight="1" x14ac:dyDescent="0.25"/>
    <row r="1122" ht="15" customHeight="1" x14ac:dyDescent="0.25"/>
    <row r="1123" ht="15" customHeight="1" x14ac:dyDescent="0.25"/>
    <row r="1128" ht="15" customHeight="1" x14ac:dyDescent="0.25"/>
    <row r="1129" ht="15" customHeight="1" x14ac:dyDescent="0.25"/>
    <row r="1130" ht="15" customHeight="1" x14ac:dyDescent="0.25"/>
  </sheetData>
  <mergeCells count="72">
    <mergeCell ref="J38:L38"/>
    <mergeCell ref="M38:O38"/>
    <mergeCell ref="A39:C39"/>
    <mergeCell ref="D39:F39"/>
    <mergeCell ref="G39:I39"/>
    <mergeCell ref="J39:L39"/>
    <mergeCell ref="M39:O39"/>
    <mergeCell ref="Q27:R28"/>
    <mergeCell ref="N31:O33"/>
    <mergeCell ref="P31:R33"/>
    <mergeCell ref="Q36:R38"/>
    <mergeCell ref="A37:C37"/>
    <mergeCell ref="D37:F37"/>
    <mergeCell ref="G37:I37"/>
    <mergeCell ref="J37:L37"/>
    <mergeCell ref="M37:O37"/>
    <mergeCell ref="A36:C36"/>
    <mergeCell ref="D35:F35"/>
    <mergeCell ref="G35:I35"/>
    <mergeCell ref="J35:L35"/>
    <mergeCell ref="M35:O35"/>
    <mergeCell ref="D36:F36"/>
    <mergeCell ref="G36:I36"/>
    <mergeCell ref="K42:L42"/>
    <mergeCell ref="M43:N43"/>
    <mergeCell ref="A27:C27"/>
    <mergeCell ref="D27:F27"/>
    <mergeCell ref="G27:I27"/>
    <mergeCell ref="J27:L27"/>
    <mergeCell ref="A35:C35"/>
    <mergeCell ref="A28:C28"/>
    <mergeCell ref="D28:F28"/>
    <mergeCell ref="G28:I28"/>
    <mergeCell ref="J28:L28"/>
    <mergeCell ref="J36:L36"/>
    <mergeCell ref="M36:O36"/>
    <mergeCell ref="A38:C38"/>
    <mergeCell ref="D38:F38"/>
    <mergeCell ref="G38:I38"/>
    <mergeCell ref="A26:C26"/>
    <mergeCell ref="G26:I26"/>
    <mergeCell ref="J26:L26"/>
    <mergeCell ref="D26:F26"/>
    <mergeCell ref="A21:C21"/>
    <mergeCell ref="D21:F21"/>
    <mergeCell ref="G21:I21"/>
    <mergeCell ref="J21:L21"/>
    <mergeCell ref="G22:I22"/>
    <mergeCell ref="J22:L22"/>
    <mergeCell ref="A22:C22"/>
    <mergeCell ref="D22:F22"/>
    <mergeCell ref="Q20:R21"/>
    <mergeCell ref="Q9:R10"/>
    <mergeCell ref="Q14:R15"/>
    <mergeCell ref="A19:C19"/>
    <mergeCell ref="D19:F19"/>
    <mergeCell ref="G19:I19"/>
    <mergeCell ref="J19:L19"/>
    <mergeCell ref="A20:C20"/>
    <mergeCell ref="D20:F20"/>
    <mergeCell ref="G20:I20"/>
    <mergeCell ref="J20:L20"/>
    <mergeCell ref="A1:C5"/>
    <mergeCell ref="G1:M1"/>
    <mergeCell ref="P1:R1"/>
    <mergeCell ref="G2:I2"/>
    <mergeCell ref="L2:M2"/>
    <mergeCell ref="P2:R2"/>
    <mergeCell ref="G3:R3"/>
    <mergeCell ref="G4:I4"/>
    <mergeCell ref="J4:N4"/>
    <mergeCell ref="O4:Q4"/>
  </mergeCells>
  <pageMargins left="0.7" right="0.7" top="0.75" bottom="0.75" header="0.3" footer="0.3"/>
  <pageSetup paperSize="9" orientation="portrait" r:id="rId1"/>
  <headerFooter>
    <oddHeader>&amp;L&amp;8PEDAGOŠKI FAKULTET&amp;C&amp;8ODSJEK ZA MATEMATIKU I FIZIKU&amp;R&amp;8SMJER ZA MATEMATIKU I INFORMATIKU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0"/>
  <sheetViews>
    <sheetView view="pageLayout" topLeftCell="A9" workbookViewId="0">
      <selection activeCell="O18" sqref="O18"/>
    </sheetView>
  </sheetViews>
  <sheetFormatPr defaultColWidth="8.42578125" defaultRowHeight="15" x14ac:dyDescent="0.25"/>
  <cols>
    <col min="1" max="16" width="4.7109375" style="1" customWidth="1"/>
    <col min="17" max="18" width="2.42578125" style="1" customWidth="1"/>
    <col min="19" max="20" width="20.140625" style="1" customWidth="1"/>
    <col min="21" max="16384" width="8.42578125" style="1"/>
  </cols>
  <sheetData>
    <row r="1" spans="1:18" x14ac:dyDescent="0.25">
      <c r="A1" s="241"/>
      <c r="B1" s="242"/>
      <c r="C1" s="243"/>
      <c r="E1" s="4" t="s">
        <v>1</v>
      </c>
      <c r="F1" s="5"/>
      <c r="G1" s="250" t="str">
        <f>OPCI_PODACI!B17</f>
        <v>Dervišević Selma</v>
      </c>
      <c r="H1" s="250"/>
      <c r="I1" s="250"/>
      <c r="J1" s="250"/>
      <c r="K1" s="250"/>
      <c r="L1" s="250"/>
      <c r="M1" s="250"/>
      <c r="N1" s="5" t="s">
        <v>2</v>
      </c>
      <c r="O1" s="5"/>
      <c r="P1" s="251">
        <f>OPCI_PODACI!C17</f>
        <v>0</v>
      </c>
      <c r="Q1" s="250"/>
      <c r="R1" s="252"/>
    </row>
    <row r="2" spans="1:18" x14ac:dyDescent="0.25">
      <c r="A2" s="244"/>
      <c r="B2" s="245"/>
      <c r="C2" s="246"/>
      <c r="D2" s="89"/>
      <c r="E2" s="6" t="s">
        <v>4</v>
      </c>
      <c r="F2" s="7"/>
      <c r="G2" s="250">
        <f>OPCI_PODACI!D17</f>
        <v>0</v>
      </c>
      <c r="H2" s="250"/>
      <c r="I2" s="250"/>
      <c r="J2" s="7" t="s">
        <v>5</v>
      </c>
      <c r="K2" s="7"/>
      <c r="L2" s="250" t="str">
        <f>OPCI_PODACI!C2</f>
        <v>2014/15.</v>
      </c>
      <c r="M2" s="250"/>
      <c r="N2" s="7" t="s">
        <v>6</v>
      </c>
      <c r="O2" s="7"/>
      <c r="P2" s="253" t="str">
        <f>OPCI_PODACI!C3</f>
        <v>V</v>
      </c>
      <c r="Q2" s="253"/>
      <c r="R2" s="254"/>
    </row>
    <row r="3" spans="1:18" ht="15.75" x14ac:dyDescent="0.25">
      <c r="A3" s="244"/>
      <c r="B3" s="245"/>
      <c r="C3" s="246"/>
      <c r="D3" s="89"/>
      <c r="E3" s="6" t="s">
        <v>8</v>
      </c>
      <c r="F3" s="7"/>
      <c r="G3" s="255" t="str">
        <f>OPCI_PODACI!C4</f>
        <v>FILMSKA RTV KULTURA</v>
      </c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6"/>
    </row>
    <row r="4" spans="1:18" x14ac:dyDescent="0.25">
      <c r="A4" s="244"/>
      <c r="B4" s="245"/>
      <c r="C4" s="246"/>
      <c r="D4" s="89"/>
      <c r="E4" s="6" t="s">
        <v>9</v>
      </c>
      <c r="F4" s="7"/>
      <c r="G4" s="250">
        <f>OPCI_PODACI!C5</f>
        <v>5</v>
      </c>
      <c r="H4" s="250"/>
      <c r="I4" s="250"/>
      <c r="J4" s="257" t="s">
        <v>10</v>
      </c>
      <c r="K4" s="257"/>
      <c r="L4" s="257"/>
      <c r="M4" s="257"/>
      <c r="N4" s="257"/>
      <c r="O4" s="250" t="str">
        <f>OPCI_PODACI!C6</f>
        <v>2 + 2 + 0</v>
      </c>
      <c r="P4" s="250"/>
      <c r="Q4" s="250"/>
      <c r="R4" s="8"/>
    </row>
    <row r="5" spans="1:18" x14ac:dyDescent="0.25">
      <c r="A5" s="247"/>
      <c r="B5" s="248"/>
      <c r="C5" s="249"/>
      <c r="D5" s="8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18" x14ac:dyDescent="0.25">
      <c r="B6" s="89"/>
      <c r="C6" s="89"/>
      <c r="D6" s="89"/>
    </row>
    <row r="7" spans="1:18" x14ac:dyDescent="0.25">
      <c r="A7" s="12" t="s">
        <v>11</v>
      </c>
      <c r="B7" s="13"/>
      <c r="C7" s="13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9" spans="1:18" x14ac:dyDescent="0.25">
      <c r="A9" s="59" t="str">
        <f>PRISUSTVO_PR!C3</f>
        <v>3.10.</v>
      </c>
      <c r="B9" s="59" t="str">
        <f>PRISUSTVO_PR!D3</f>
        <v>10.10.</v>
      </c>
      <c r="C9" s="59" t="str">
        <f>PRISUSTVO_PR!E3</f>
        <v>17.10.</v>
      </c>
      <c r="D9" s="59" t="str">
        <f>PRISUSTVO_PR!F3</f>
        <v>24.10.</v>
      </c>
      <c r="E9" s="59" t="str">
        <f>PRISUSTVO_PR!G3</f>
        <v>31.10.</v>
      </c>
      <c r="F9" s="59" t="str">
        <f>PRISUSTVO_PR!H3</f>
        <v>7.11.</v>
      </c>
      <c r="G9" s="59" t="str">
        <f>PRISUSTVO_PR!I3</f>
        <v>14.11.</v>
      </c>
      <c r="H9" s="59" t="str">
        <f>PRISUSTVO_PR!J3</f>
        <v>21.11.</v>
      </c>
      <c r="I9" s="59" t="str">
        <f>PRISUSTVO_PR!K3</f>
        <v>28.11.</v>
      </c>
      <c r="J9" s="59" t="str">
        <f>PRISUSTVO_PR!L3</f>
        <v>5.12.</v>
      </c>
      <c r="K9" s="59" t="str">
        <f>PRISUSTVO_PR!M3</f>
        <v>12.12.</v>
      </c>
      <c r="L9" s="59" t="str">
        <f>PRISUSTVO_PR!N3</f>
        <v>19.12.</v>
      </c>
      <c r="M9" s="59" t="str">
        <f>PRISUSTVO_PR!O3</f>
        <v>26.12.</v>
      </c>
      <c r="N9" s="59" t="str">
        <f>PRISUSTVO_PR!P3</f>
        <v>3.1.</v>
      </c>
      <c r="O9" s="59" t="str">
        <f>PRISUSTVO_PR!Q3</f>
        <v>9.1.</v>
      </c>
      <c r="Q9" s="258">
        <f>PRISUSTVO_PR!S9</f>
        <v>0</v>
      </c>
      <c r="R9" s="259"/>
    </row>
    <row r="10" spans="1:18" x14ac:dyDescent="0.25">
      <c r="A10" s="14">
        <f>IF(PRISUSTVO_PR!C9=1,1,IF(PRISUSTVO_PR!C9=2,2,IF(PRISUSTVO_PR!C9=3,3,0)))</f>
        <v>0</v>
      </c>
      <c r="B10" s="14">
        <f>IF(PRISUSTVO_PR!D9=1,1,IF(PRISUSTVO_PR!D9=2,2,IF(PRISUSTVO_PR!D9=3,3,0)))</f>
        <v>0</v>
      </c>
      <c r="C10" s="14">
        <f>IF(PRISUSTVO_PR!E9=1,1,IF(PRISUSTVO_PR!E9=2,2,IF(PRISUSTVO_PR!E9=3,3,0)))</f>
        <v>0</v>
      </c>
      <c r="D10" s="14">
        <f>IF(PRISUSTVO_PR!F9=1,1,IF(PRISUSTVO_PR!F9=2,2,IF(PRISUSTVO_PR!F9=3,3,0)))</f>
        <v>2</v>
      </c>
      <c r="E10" s="14">
        <f>IF(PRISUSTVO_PR!G9=1,1,IF(PRISUSTVO_PR!G9=2,2,IF(PRISUSTVO_PR!G9=3,3,0)))</f>
        <v>0</v>
      </c>
      <c r="F10" s="14">
        <f>IF(PRISUSTVO_PR!H9=1,1,IF(PRISUSTVO_PR!H9=2,2,IF(PRISUSTVO_PR!H9=3,3,0)))</f>
        <v>2</v>
      </c>
      <c r="G10" s="14">
        <f>IF(PRISUSTVO_PR!I9=1,1,IF(PRISUSTVO_PR!I9=2,2,IF(PRISUSTVO_PR!I9=3,3,0)))</f>
        <v>2</v>
      </c>
      <c r="H10" s="14">
        <f>IF(PRISUSTVO_PR!J9=1,1,IF(PRISUSTVO_PR!J9=2,2,IF(PRISUSTVO_PR!J9=3,3,0)))</f>
        <v>0</v>
      </c>
      <c r="I10" s="14">
        <f>IF(PRISUSTVO_PR!K9=1,1,IF(PRISUSTVO_PR!K9=2,2,IF(PRISUSTVO_PR!K9=3,3,0)))</f>
        <v>2</v>
      </c>
      <c r="J10" s="14">
        <f>IF(PRISUSTVO_PR!L9=1,1,IF(PRISUSTVO_PR!L9=2,2,IF(PRISUSTVO_PR!L9=3,3,0)))</f>
        <v>2</v>
      </c>
      <c r="K10" s="14">
        <f>IF(PRISUSTVO_PR!M9=1,1,IF(PRISUSTVO_PR!M9=2,2,IF(PRISUSTVO_PR!M9=3,3,0)))</f>
        <v>2</v>
      </c>
      <c r="L10" s="14">
        <f>IF(PRISUSTVO_PR!N9=1,1,IF(PRISUSTVO_PR!N9=2,2,IF(PRISUSTVO_PR!N9=3,3,0)))</f>
        <v>0</v>
      </c>
      <c r="M10" s="14">
        <f>IF(PRISUSTVO_PR!O9=1,1,IF(PRISUSTVO_PR!O9=2,2,IF(PRISUSTVO_PR!O9=3,3,0)))</f>
        <v>0</v>
      </c>
      <c r="N10" s="14">
        <f>IF(PRISUSTVO_PR!P9=1,1,IF(PRISUSTVO_PR!P9=2,2,IF(PRISUSTVO_PR!P9=3,3,0)))</f>
        <v>2</v>
      </c>
      <c r="O10" s="14">
        <f>IF(PRISUSTVO_PR!Q9=1,1,IF(PRISUSTVO_PR!Q9=2,2,IF(PRISUSTVO_PR!Q9=3,3,0)))</f>
        <v>2</v>
      </c>
      <c r="Q10" s="260"/>
      <c r="R10" s="261"/>
    </row>
    <row r="12" spans="1:18" x14ac:dyDescent="0.25">
      <c r="A12" s="12" t="s">
        <v>12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x14ac:dyDescent="0.25">
      <c r="C13" s="15"/>
    </row>
    <row r="14" spans="1:18" x14ac:dyDescent="0.25">
      <c r="A14" s="60" t="str">
        <f>PRISUSTVO_VJ!C3</f>
        <v>11.10.</v>
      </c>
      <c r="B14" s="60" t="str">
        <f>PRISUSTVO_VJ!D3</f>
        <v>18.10.</v>
      </c>
      <c r="C14" s="60" t="str">
        <f>PRISUSTVO_VJ!E3</f>
        <v>19.10.</v>
      </c>
      <c r="D14" s="60" t="str">
        <f>PRISUSTVO_VJ!F3</f>
        <v>21.10.</v>
      </c>
      <c r="E14" s="60" t="str">
        <f>PRISUSTVO_VJ!G3</f>
        <v>28.10.</v>
      </c>
      <c r="F14" s="60" t="str">
        <f>PRISUSTVO_VJ!H3</f>
        <v>4.11.</v>
      </c>
      <c r="G14" s="60" t="str">
        <f>PRISUSTVO_VJ!I3</f>
        <v>11.11.</v>
      </c>
      <c r="H14" s="60" t="str">
        <f>PRISUSTVO_VJ!J3</f>
        <v>18.11.</v>
      </c>
      <c r="I14" s="60" t="str">
        <f>PRISUSTVO_VJ!K3</f>
        <v>2-12.</v>
      </c>
      <c r="J14" s="60" t="str">
        <f>PRISUSTVO_VJ!L3</f>
        <v>9.12.</v>
      </c>
      <c r="K14" s="60" t="str">
        <f>PRISUSTVO_VJ!M3</f>
        <v>16.12.</v>
      </c>
      <c r="L14" s="60" t="str">
        <f>PRISUSTVO_VJ!N3</f>
        <v>23.12.</v>
      </c>
      <c r="M14" s="60" t="str">
        <f>PRISUSTVO_VJ!O3</f>
        <v>29.12.</v>
      </c>
      <c r="N14" s="60" t="str">
        <f>PRISUSTVO_VJ!P3</f>
        <v>6.1.</v>
      </c>
      <c r="O14" s="60" t="str">
        <f>PRISUSTVO_VJ!Q3</f>
        <v>13.1.</v>
      </c>
      <c r="Q14" s="258">
        <f>PRISUSTVO_VJ!S9</f>
        <v>5</v>
      </c>
      <c r="R14" s="259"/>
    </row>
    <row r="15" spans="1:18" x14ac:dyDescent="0.25">
      <c r="A15" s="26">
        <f>PRISUSTVO_VJ!C9</f>
        <v>3</v>
      </c>
      <c r="B15" s="26">
        <f>PRISUSTVO_VJ!D9</f>
        <v>3</v>
      </c>
      <c r="C15" s="26">
        <f>PRISUSTVO_VJ!E9</f>
        <v>3</v>
      </c>
      <c r="D15" s="26">
        <f>PRISUSTVO_VJ!F9</f>
        <v>3</v>
      </c>
      <c r="E15" s="26">
        <f>PRISUSTVO_VJ!G9</f>
        <v>3</v>
      </c>
      <c r="F15" s="26">
        <f>PRISUSTVO_VJ!H9</f>
        <v>0</v>
      </c>
      <c r="G15" s="26">
        <f>PRISUSTVO_VJ!I9</f>
        <v>3</v>
      </c>
      <c r="H15" s="26">
        <f>PRISUSTVO_VJ!J9</f>
        <v>3</v>
      </c>
      <c r="I15" s="26">
        <f>PRISUSTVO_VJ!K9</f>
        <v>3</v>
      </c>
      <c r="J15" s="26">
        <f>PRISUSTVO_VJ!L9</f>
        <v>3</v>
      </c>
      <c r="K15" s="26">
        <f>PRISUSTVO_VJ!M9</f>
        <v>3</v>
      </c>
      <c r="L15" s="26">
        <f>PRISUSTVO_VJ!N9</f>
        <v>3</v>
      </c>
      <c r="M15" s="26">
        <f>PRISUSTVO_VJ!O9</f>
        <v>3</v>
      </c>
      <c r="N15" s="26">
        <f>PRISUSTVO_VJ!P9</f>
        <v>3</v>
      </c>
      <c r="O15" s="26">
        <f>PRISUSTVO_VJ!Q9</f>
        <v>3</v>
      </c>
      <c r="P15" s="89"/>
      <c r="Q15" s="260"/>
      <c r="R15" s="261"/>
    </row>
    <row r="16" spans="1:18" ht="18.75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89"/>
      <c r="Q16" s="61"/>
      <c r="R16" s="61"/>
    </row>
    <row r="17" spans="1:18" ht="18.75" x14ac:dyDescent="0.25">
      <c r="A17" s="93" t="s">
        <v>88</v>
      </c>
      <c r="B17" s="93"/>
      <c r="C17" s="93"/>
      <c r="D17" s="93"/>
      <c r="E17" s="93"/>
      <c r="F17" s="93"/>
      <c r="G17" s="21"/>
      <c r="H17" s="21"/>
      <c r="I17" s="21"/>
      <c r="J17" s="21"/>
      <c r="K17" s="21"/>
      <c r="L17" s="21"/>
      <c r="M17" s="21"/>
      <c r="N17" s="21"/>
      <c r="O17" s="21"/>
      <c r="P17" s="89"/>
      <c r="Q17" s="61"/>
      <c r="R17" s="61"/>
    </row>
    <row r="18" spans="1:18" ht="18.75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89"/>
      <c r="Q18" s="61"/>
      <c r="R18" s="61"/>
    </row>
    <row r="19" spans="1:18" ht="18.75" x14ac:dyDescent="0.25">
      <c r="A19" s="297" t="s">
        <v>28</v>
      </c>
      <c r="B19" s="297"/>
      <c r="C19" s="297"/>
      <c r="D19" s="277" t="s">
        <v>22</v>
      </c>
      <c r="E19" s="277"/>
      <c r="F19" s="277"/>
      <c r="G19" s="277" t="s">
        <v>29</v>
      </c>
      <c r="H19" s="277"/>
      <c r="I19" s="277"/>
      <c r="J19" s="277" t="s">
        <v>14</v>
      </c>
      <c r="K19" s="277"/>
      <c r="L19" s="277"/>
      <c r="M19" s="21"/>
      <c r="N19" s="21"/>
      <c r="O19" s="21"/>
      <c r="P19" s="89"/>
      <c r="Q19" s="61"/>
      <c r="R19" s="61"/>
    </row>
    <row r="20" spans="1:18" ht="18.75" customHeight="1" x14ac:dyDescent="0.25">
      <c r="A20" s="298" t="str">
        <f>OPCI_PODACI!C51</f>
        <v>14.11.2011.</v>
      </c>
      <c r="B20" s="298"/>
      <c r="C20" s="298"/>
      <c r="D20" s="279">
        <f>KOL_1!H13</f>
        <v>20</v>
      </c>
      <c r="E20" s="279"/>
      <c r="F20" s="279"/>
      <c r="G20" s="278">
        <f>KOL_1!I13</f>
        <v>34.482758620689658</v>
      </c>
      <c r="H20" s="279"/>
      <c r="I20" s="279"/>
      <c r="J20" s="279">
        <f>KOL_1!J13</f>
        <v>0</v>
      </c>
      <c r="K20" s="279"/>
      <c r="L20" s="279"/>
      <c r="M20" s="21"/>
      <c r="N20" s="21"/>
      <c r="O20" s="21"/>
      <c r="P20" s="89"/>
      <c r="Q20" s="258">
        <f>SUM(J20:L21)</f>
        <v>0</v>
      </c>
      <c r="R20" s="259"/>
    </row>
    <row r="21" spans="1:18" ht="18.75" customHeight="1" x14ac:dyDescent="0.25">
      <c r="A21" s="298" t="str">
        <f>OPCI_PODACI!C52</f>
        <v>30.5.2011.</v>
      </c>
      <c r="B21" s="298"/>
      <c r="C21" s="298"/>
      <c r="D21" s="279">
        <f>KOL_2!J13</f>
        <v>36</v>
      </c>
      <c r="E21" s="279"/>
      <c r="F21" s="279"/>
      <c r="G21" s="278">
        <f>KOL_2!K13</f>
        <v>38.297872340425535</v>
      </c>
      <c r="H21" s="279"/>
      <c r="I21" s="279"/>
      <c r="J21" s="279">
        <f>KOL_2!L13</f>
        <v>0</v>
      </c>
      <c r="K21" s="279"/>
      <c r="L21" s="279"/>
      <c r="M21" s="21"/>
      <c r="N21" s="21"/>
      <c r="O21" s="21"/>
      <c r="P21" s="89"/>
      <c r="Q21" s="260"/>
      <c r="R21" s="261"/>
    </row>
    <row r="22" spans="1:18" ht="18.75" customHeight="1" x14ac:dyDescent="0.25">
      <c r="A22" s="298" t="str">
        <f>OPCI_PODACI!C53</f>
        <v>6.6.2011.</v>
      </c>
      <c r="B22" s="298"/>
      <c r="C22" s="298"/>
      <c r="D22" s="279">
        <f>POPRAVNI_KOL!H13</f>
        <v>0</v>
      </c>
      <c r="E22" s="279"/>
      <c r="F22" s="279"/>
      <c r="G22" s="278">
        <f>POPRAVNI_KOL!I13</f>
        <v>0</v>
      </c>
      <c r="H22" s="278"/>
      <c r="I22" s="278"/>
      <c r="J22" s="279">
        <f>POPRAVNI_KOL!J13</f>
        <v>0</v>
      </c>
      <c r="K22" s="279"/>
      <c r="L22" s="279"/>
      <c r="M22" s="21"/>
      <c r="N22" s="21"/>
      <c r="O22" s="21"/>
      <c r="P22" s="89"/>
      <c r="Q22" s="92"/>
      <c r="R22" s="92"/>
    </row>
    <row r="23" spans="1:18" x14ac:dyDescent="0.25">
      <c r="P23" s="89"/>
    </row>
    <row r="24" spans="1:18" ht="15" customHeight="1" x14ac:dyDescent="0.25">
      <c r="A24" s="12" t="s">
        <v>89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Q24" s="57"/>
      <c r="R24" s="57"/>
    </row>
    <row r="25" spans="1:18" ht="15" customHeight="1" x14ac:dyDescent="0.25">
      <c r="Q25" s="57"/>
      <c r="R25" s="57"/>
    </row>
    <row r="26" spans="1:18" x14ac:dyDescent="0.25">
      <c r="A26" s="299" t="s">
        <v>36</v>
      </c>
      <c r="B26" s="299"/>
      <c r="C26" s="299"/>
      <c r="D26" s="300" t="s">
        <v>22</v>
      </c>
      <c r="E26" s="300"/>
      <c r="F26" s="300"/>
      <c r="G26" s="300" t="s">
        <v>29</v>
      </c>
      <c r="H26" s="300"/>
      <c r="I26" s="300"/>
      <c r="J26" s="300" t="s">
        <v>14</v>
      </c>
      <c r="K26" s="300"/>
      <c r="L26" s="300"/>
    </row>
    <row r="27" spans="1:18" x14ac:dyDescent="0.25">
      <c r="A27" s="309" t="str">
        <f>OPCI_PODACI!C61</f>
        <v>14.11.2011.</v>
      </c>
      <c r="B27" s="309"/>
      <c r="C27" s="309"/>
      <c r="D27" s="295">
        <f>DZ_1!I13</f>
        <v>0</v>
      </c>
      <c r="E27" s="295"/>
      <c r="F27" s="295"/>
      <c r="G27" s="296">
        <f>DZ_1!J13</f>
        <v>0</v>
      </c>
      <c r="H27" s="295"/>
      <c r="I27" s="295"/>
      <c r="J27" s="295">
        <f>DZ_1!K13</f>
        <v>0</v>
      </c>
      <c r="K27" s="295"/>
      <c r="L27" s="295"/>
      <c r="Q27" s="258">
        <f>SUM(J27:L28)</f>
        <v>0</v>
      </c>
      <c r="R27" s="259"/>
    </row>
    <row r="28" spans="1:18" x14ac:dyDescent="0.25">
      <c r="A28" s="309" t="str">
        <f>OPCI_PODACI!C62</f>
        <v>21. 3. 2011.</v>
      </c>
      <c r="B28" s="309"/>
      <c r="C28" s="309"/>
      <c r="D28" s="295">
        <f>DZ_2!H13</f>
        <v>0</v>
      </c>
      <c r="E28" s="295"/>
      <c r="F28" s="295"/>
      <c r="G28" s="296">
        <f>DZ_2!I13</f>
        <v>0</v>
      </c>
      <c r="H28" s="295"/>
      <c r="I28" s="295"/>
      <c r="J28" s="295">
        <f>DZ_2!J13</f>
        <v>0</v>
      </c>
      <c r="K28" s="295"/>
      <c r="L28" s="295"/>
      <c r="P28" s="12"/>
      <c r="Q28" s="260"/>
      <c r="R28" s="261"/>
    </row>
    <row r="29" spans="1:18" s="18" customFormat="1" ht="4.5" customHeight="1" x14ac:dyDescent="0.25">
      <c r="A29" s="82"/>
      <c r="B29" s="82"/>
      <c r="C29" s="82"/>
      <c r="D29" s="80"/>
      <c r="E29" s="80"/>
      <c r="F29" s="80"/>
      <c r="G29" s="81"/>
      <c r="H29" s="80"/>
      <c r="I29" s="80"/>
      <c r="J29" s="80"/>
      <c r="K29" s="80"/>
      <c r="L29" s="80"/>
      <c r="M29" s="84"/>
      <c r="N29" s="83"/>
      <c r="O29" s="83"/>
      <c r="P29" s="84"/>
      <c r="Q29" s="85"/>
      <c r="R29" s="85"/>
    </row>
    <row r="30" spans="1:18" s="18" customFormat="1" ht="3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Q30" s="16"/>
      <c r="R30" s="16"/>
    </row>
    <row r="31" spans="1:18" ht="15" customHeight="1" x14ac:dyDescent="0.25">
      <c r="A31" s="12" t="s">
        <v>13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86"/>
      <c r="N31" s="289" t="s">
        <v>80</v>
      </c>
      <c r="O31" s="290"/>
      <c r="P31" s="280">
        <f>[1]suma!F12</f>
        <v>0</v>
      </c>
      <c r="Q31" s="281"/>
      <c r="R31" s="282"/>
    </row>
    <row r="32" spans="1:18" ht="6.7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87"/>
      <c r="N32" s="291"/>
      <c r="O32" s="292"/>
      <c r="P32" s="283"/>
      <c r="Q32" s="284"/>
      <c r="R32" s="285"/>
    </row>
    <row r="33" spans="1:18" ht="6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87"/>
      <c r="N33" s="293"/>
      <c r="O33" s="294"/>
      <c r="P33" s="286"/>
      <c r="Q33" s="287"/>
      <c r="R33" s="288"/>
    </row>
    <row r="34" spans="1:18" ht="4.5" customHeight="1" x14ac:dyDescent="0.25">
      <c r="M34" s="12"/>
      <c r="N34" s="12"/>
      <c r="O34" s="12"/>
      <c r="Q34" s="16"/>
      <c r="R34" s="16"/>
    </row>
    <row r="35" spans="1:18" ht="15" customHeight="1" x14ac:dyDescent="0.25">
      <c r="A35" s="262"/>
      <c r="B35" s="263"/>
      <c r="C35" s="264"/>
      <c r="D35" s="265" t="s">
        <v>43</v>
      </c>
      <c r="E35" s="266"/>
      <c r="F35" s="267"/>
      <c r="G35" s="268" t="s">
        <v>22</v>
      </c>
      <c r="H35" s="269"/>
      <c r="I35" s="270"/>
      <c r="J35" s="268" t="s">
        <v>24</v>
      </c>
      <c r="K35" s="269"/>
      <c r="L35" s="270"/>
      <c r="M35" s="268" t="s">
        <v>14</v>
      </c>
      <c r="N35" s="269"/>
      <c r="O35" s="270"/>
    </row>
    <row r="36" spans="1:18" ht="15" customHeight="1" x14ac:dyDescent="0.25">
      <c r="A36" s="303" t="s">
        <v>18</v>
      </c>
      <c r="B36" s="304"/>
      <c r="C36" s="305"/>
      <c r="D36" s="306"/>
      <c r="E36" s="307"/>
      <c r="F36" s="308"/>
      <c r="G36" s="262"/>
      <c r="H36" s="263"/>
      <c r="I36" s="264"/>
      <c r="J36" s="262"/>
      <c r="K36" s="263"/>
      <c r="L36" s="264"/>
      <c r="M36" s="262"/>
      <c r="N36" s="263"/>
      <c r="O36" s="264"/>
      <c r="Q36" s="271"/>
      <c r="R36" s="272"/>
    </row>
    <row r="37" spans="1:18" x14ac:dyDescent="0.25">
      <c r="A37" s="303" t="s">
        <v>19</v>
      </c>
      <c r="B37" s="304"/>
      <c r="C37" s="305"/>
      <c r="D37" s="306"/>
      <c r="E37" s="307"/>
      <c r="F37" s="308"/>
      <c r="G37" s="262"/>
      <c r="H37" s="263"/>
      <c r="I37" s="264"/>
      <c r="J37" s="262"/>
      <c r="K37" s="263"/>
      <c r="L37" s="264"/>
      <c r="M37" s="262"/>
      <c r="N37" s="263"/>
      <c r="O37" s="264"/>
      <c r="Q37" s="273"/>
      <c r="R37" s="274"/>
    </row>
    <row r="38" spans="1:18" x14ac:dyDescent="0.25">
      <c r="A38" s="303" t="s">
        <v>47</v>
      </c>
      <c r="B38" s="304"/>
      <c r="C38" s="305"/>
      <c r="D38" s="306"/>
      <c r="E38" s="307"/>
      <c r="F38" s="308"/>
      <c r="G38" s="262"/>
      <c r="H38" s="263"/>
      <c r="I38" s="264"/>
      <c r="J38" s="262"/>
      <c r="K38" s="263"/>
      <c r="L38" s="264"/>
      <c r="M38" s="262"/>
      <c r="N38" s="263"/>
      <c r="O38" s="264"/>
      <c r="Q38" s="275"/>
      <c r="R38" s="276"/>
    </row>
    <row r="39" spans="1:18" s="19" customFormat="1" x14ac:dyDescent="0.25">
      <c r="A39" s="303" t="s">
        <v>49</v>
      </c>
      <c r="B39" s="304"/>
      <c r="C39" s="305"/>
      <c r="D39" s="306"/>
      <c r="E39" s="307"/>
      <c r="F39" s="308"/>
      <c r="G39" s="262"/>
      <c r="H39" s="263"/>
      <c r="I39" s="264"/>
      <c r="J39" s="262"/>
      <c r="K39" s="263"/>
      <c r="L39" s="264"/>
      <c r="M39" s="262"/>
      <c r="N39" s="263"/>
      <c r="O39" s="264"/>
      <c r="P39" s="1"/>
      <c r="Q39" s="1"/>
      <c r="R39" s="1"/>
    </row>
    <row r="40" spans="1:18" s="19" customFormat="1" ht="15.75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</row>
    <row r="42" spans="1:18" x14ac:dyDescent="0.25">
      <c r="A42" s="65" t="s">
        <v>52</v>
      </c>
      <c r="B42" s="66"/>
      <c r="C42" s="66"/>
      <c r="D42" s="66"/>
      <c r="E42" s="66"/>
      <c r="F42" s="67"/>
      <c r="G42" s="66" t="s">
        <v>53</v>
      </c>
      <c r="H42" s="66"/>
      <c r="I42" s="66"/>
      <c r="J42" s="66"/>
      <c r="K42" s="302"/>
      <c r="L42" s="302"/>
      <c r="M42" s="68" t="s">
        <v>57</v>
      </c>
      <c r="N42" s="68"/>
      <c r="O42" s="68" t="s">
        <v>59</v>
      </c>
      <c r="P42" s="68"/>
      <c r="Q42" s="68" t="s">
        <v>56</v>
      </c>
      <c r="R42" s="69"/>
    </row>
    <row r="43" spans="1:18" x14ac:dyDescent="0.25">
      <c r="A43" s="70"/>
      <c r="B43" s="71"/>
      <c r="C43" s="71"/>
      <c r="D43" s="71"/>
      <c r="E43" s="71"/>
      <c r="F43" s="71"/>
      <c r="G43" s="71"/>
      <c r="H43" s="71"/>
      <c r="I43" s="71"/>
      <c r="J43" s="71"/>
      <c r="K43" s="72" t="s">
        <v>58</v>
      </c>
      <c r="L43" s="72"/>
      <c r="M43" s="301" t="s">
        <v>73</v>
      </c>
      <c r="N43" s="301"/>
      <c r="O43" s="73"/>
      <c r="P43" s="88" t="s">
        <v>54</v>
      </c>
      <c r="Q43" s="88"/>
      <c r="R43" s="75"/>
    </row>
    <row r="44" spans="1:18" ht="15.75" thickBot="1" x14ac:dyDescent="0.3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</row>
    <row r="46" spans="1:18" x14ac:dyDescent="0.25">
      <c r="H46" s="1" t="s">
        <v>55</v>
      </c>
      <c r="L46" s="90"/>
      <c r="M46" s="90"/>
      <c r="N46" s="90"/>
      <c r="O46" s="90"/>
      <c r="P46" s="90"/>
      <c r="Q46" s="90"/>
      <c r="R46" s="90"/>
    </row>
    <row r="57" ht="15" customHeight="1" x14ac:dyDescent="0.25"/>
    <row r="58" ht="15" customHeight="1" x14ac:dyDescent="0.25"/>
    <row r="64" ht="15" customHeight="1" x14ac:dyDescent="0.25"/>
    <row r="65" ht="15" customHeight="1" x14ac:dyDescent="0.25"/>
    <row r="70" ht="15" customHeight="1" x14ac:dyDescent="0.25"/>
    <row r="71" ht="15" customHeight="1" x14ac:dyDescent="0.25"/>
    <row r="76" ht="15" customHeight="1" x14ac:dyDescent="0.25"/>
    <row r="77" ht="15" customHeight="1" x14ac:dyDescent="0.25"/>
    <row r="78" ht="15" customHeight="1" x14ac:dyDescent="0.25"/>
    <row r="82" ht="15" customHeight="1" x14ac:dyDescent="0.25"/>
    <row r="83" ht="15" customHeight="1" x14ac:dyDescent="0.25"/>
    <row r="88" ht="15" customHeight="1" x14ac:dyDescent="0.25"/>
    <row r="89" ht="15" customHeight="1" x14ac:dyDescent="0.25"/>
    <row r="90" ht="15" customHeight="1" x14ac:dyDescent="0.25"/>
    <row r="122" ht="15" customHeight="1" x14ac:dyDescent="0.25"/>
    <row r="123" ht="15" customHeight="1" x14ac:dyDescent="0.25"/>
    <row r="129" ht="15" customHeight="1" x14ac:dyDescent="0.25"/>
    <row r="130" ht="15" customHeight="1" x14ac:dyDescent="0.25"/>
    <row r="134" ht="15" customHeight="1" x14ac:dyDescent="0.25"/>
    <row r="135" ht="15" customHeight="1" x14ac:dyDescent="0.25"/>
    <row r="140" ht="15" customHeight="1" x14ac:dyDescent="0.25"/>
    <row r="141" ht="15" customHeight="1" x14ac:dyDescent="0.25"/>
    <row r="142" ht="15" customHeight="1" x14ac:dyDescent="0.25"/>
    <row r="174" ht="15" customHeight="1" x14ac:dyDescent="0.25"/>
    <row r="175" ht="15" customHeight="1" x14ac:dyDescent="0.25"/>
    <row r="181" ht="15" customHeight="1" x14ac:dyDescent="0.25"/>
    <row r="182" ht="15" customHeight="1" x14ac:dyDescent="0.25"/>
    <row r="186" ht="15" customHeight="1" x14ac:dyDescent="0.25"/>
    <row r="187" ht="15" customHeight="1" x14ac:dyDescent="0.25"/>
    <row r="192" ht="15" customHeight="1" x14ac:dyDescent="0.25"/>
    <row r="193" ht="15" customHeight="1" x14ac:dyDescent="0.25"/>
    <row r="194" ht="15" customHeight="1" x14ac:dyDescent="0.25"/>
    <row r="226" ht="15" customHeight="1" x14ac:dyDescent="0.25"/>
    <row r="227" ht="15" customHeight="1" x14ac:dyDescent="0.25"/>
    <row r="233" ht="15" customHeight="1" x14ac:dyDescent="0.25"/>
    <row r="234" ht="15" customHeight="1" x14ac:dyDescent="0.25"/>
    <row r="238" ht="15" customHeight="1" x14ac:dyDescent="0.25"/>
    <row r="239" ht="15" customHeight="1" x14ac:dyDescent="0.25"/>
    <row r="244" ht="15" customHeight="1" x14ac:dyDescent="0.25"/>
    <row r="245" ht="15" customHeight="1" x14ac:dyDescent="0.25"/>
    <row r="246" ht="15" customHeight="1" x14ac:dyDescent="0.25"/>
    <row r="278" ht="15" customHeight="1" x14ac:dyDescent="0.25"/>
    <row r="279" ht="15" customHeight="1" x14ac:dyDescent="0.25"/>
    <row r="285" ht="15" customHeight="1" x14ac:dyDescent="0.25"/>
    <row r="286" ht="15" customHeight="1" x14ac:dyDescent="0.25"/>
    <row r="290" ht="15" customHeight="1" x14ac:dyDescent="0.25"/>
    <row r="291" ht="15" customHeight="1" x14ac:dyDescent="0.25"/>
    <row r="296" ht="15" customHeight="1" x14ac:dyDescent="0.25"/>
    <row r="297" ht="15" customHeight="1" x14ac:dyDescent="0.25"/>
    <row r="298" ht="15" customHeight="1" x14ac:dyDescent="0.25"/>
    <row r="330" ht="15" customHeight="1" x14ac:dyDescent="0.25"/>
    <row r="331" ht="15" customHeight="1" x14ac:dyDescent="0.25"/>
    <row r="337" ht="15" customHeight="1" x14ac:dyDescent="0.25"/>
    <row r="338" ht="15" customHeight="1" x14ac:dyDescent="0.25"/>
    <row r="342" ht="15" customHeight="1" x14ac:dyDescent="0.25"/>
    <row r="343" ht="15" customHeight="1" x14ac:dyDescent="0.25"/>
    <row r="348" ht="15" customHeight="1" x14ac:dyDescent="0.25"/>
    <row r="349" ht="15" customHeight="1" x14ac:dyDescent="0.25"/>
    <row r="350" ht="15" customHeight="1" x14ac:dyDescent="0.25"/>
    <row r="382" ht="15" customHeight="1" x14ac:dyDescent="0.25"/>
    <row r="383" ht="15" customHeight="1" x14ac:dyDescent="0.25"/>
    <row r="389" ht="15" customHeight="1" x14ac:dyDescent="0.25"/>
    <row r="390" ht="15" customHeight="1" x14ac:dyDescent="0.25"/>
    <row r="394" ht="15" customHeight="1" x14ac:dyDescent="0.25"/>
    <row r="395" ht="15" customHeight="1" x14ac:dyDescent="0.25"/>
    <row r="400" ht="15" customHeight="1" x14ac:dyDescent="0.25"/>
    <row r="401" ht="15" customHeight="1" x14ac:dyDescent="0.25"/>
    <row r="402" ht="15" customHeight="1" x14ac:dyDescent="0.25"/>
    <row r="434" ht="15" customHeight="1" x14ac:dyDescent="0.25"/>
    <row r="435" ht="15" customHeight="1" x14ac:dyDescent="0.25"/>
    <row r="441" ht="15" customHeight="1" x14ac:dyDescent="0.25"/>
    <row r="442" ht="15" customHeight="1" x14ac:dyDescent="0.25"/>
    <row r="446" ht="15" customHeight="1" x14ac:dyDescent="0.25"/>
    <row r="447" ht="15" customHeight="1" x14ac:dyDescent="0.25"/>
    <row r="452" ht="15" customHeight="1" x14ac:dyDescent="0.25"/>
    <row r="453" ht="15" customHeight="1" x14ac:dyDescent="0.25"/>
    <row r="454" ht="15" customHeight="1" x14ac:dyDescent="0.25"/>
    <row r="486" ht="15" customHeight="1" x14ac:dyDescent="0.25"/>
    <row r="487" ht="15" customHeight="1" x14ac:dyDescent="0.25"/>
    <row r="493" ht="15" customHeight="1" x14ac:dyDescent="0.25"/>
    <row r="494" ht="15" customHeight="1" x14ac:dyDescent="0.25"/>
    <row r="498" ht="15" customHeight="1" x14ac:dyDescent="0.25"/>
    <row r="499" ht="15" customHeight="1" x14ac:dyDescent="0.25"/>
    <row r="504" ht="15" customHeight="1" x14ac:dyDescent="0.25"/>
    <row r="505" ht="15" customHeight="1" x14ac:dyDescent="0.25"/>
    <row r="506" ht="15" customHeight="1" x14ac:dyDescent="0.25"/>
    <row r="538" ht="15" customHeight="1" x14ac:dyDescent="0.25"/>
    <row r="539" ht="15" customHeight="1" x14ac:dyDescent="0.25"/>
    <row r="545" ht="15" customHeight="1" x14ac:dyDescent="0.25"/>
    <row r="546" ht="15" customHeight="1" x14ac:dyDescent="0.25"/>
    <row r="550" ht="15" customHeight="1" x14ac:dyDescent="0.25"/>
    <row r="551" ht="15" customHeight="1" x14ac:dyDescent="0.25"/>
    <row r="556" ht="15" customHeight="1" x14ac:dyDescent="0.25"/>
    <row r="557" ht="15" customHeight="1" x14ac:dyDescent="0.25"/>
    <row r="558" ht="15" customHeight="1" x14ac:dyDescent="0.25"/>
    <row r="590" ht="15" customHeight="1" x14ac:dyDescent="0.25"/>
    <row r="591" ht="15" customHeight="1" x14ac:dyDescent="0.25"/>
    <row r="597" ht="15" customHeight="1" x14ac:dyDescent="0.25"/>
    <row r="598" ht="15" customHeight="1" x14ac:dyDescent="0.25"/>
    <row r="602" ht="15" customHeight="1" x14ac:dyDescent="0.25"/>
    <row r="603" ht="15" customHeight="1" x14ac:dyDescent="0.25"/>
    <row r="608" ht="15" customHeight="1" x14ac:dyDescent="0.25"/>
    <row r="609" ht="15" customHeight="1" x14ac:dyDescent="0.25"/>
    <row r="610" ht="15" customHeight="1" x14ac:dyDescent="0.25"/>
    <row r="642" ht="15" customHeight="1" x14ac:dyDescent="0.25"/>
    <row r="643" ht="15" customHeight="1" x14ac:dyDescent="0.25"/>
    <row r="649" ht="15" customHeight="1" x14ac:dyDescent="0.25"/>
    <row r="650" ht="15" customHeight="1" x14ac:dyDescent="0.25"/>
    <row r="654" ht="15" customHeight="1" x14ac:dyDescent="0.25"/>
    <row r="655" ht="15" customHeight="1" x14ac:dyDescent="0.25"/>
    <row r="660" ht="15" customHeight="1" x14ac:dyDescent="0.25"/>
    <row r="661" ht="15" customHeight="1" x14ac:dyDescent="0.25"/>
    <row r="662" ht="15" customHeight="1" x14ac:dyDescent="0.25"/>
    <row r="694" ht="15" customHeight="1" x14ac:dyDescent="0.25"/>
    <row r="695" ht="15" customHeight="1" x14ac:dyDescent="0.25"/>
    <row r="701" ht="15" customHeight="1" x14ac:dyDescent="0.25"/>
    <row r="702" ht="15" customHeight="1" x14ac:dyDescent="0.25"/>
    <row r="706" ht="15" customHeight="1" x14ac:dyDescent="0.25"/>
    <row r="707" ht="15" customHeight="1" x14ac:dyDescent="0.25"/>
    <row r="712" ht="15" customHeight="1" x14ac:dyDescent="0.25"/>
    <row r="713" ht="15" customHeight="1" x14ac:dyDescent="0.25"/>
    <row r="714" ht="15" customHeight="1" x14ac:dyDescent="0.25"/>
    <row r="746" ht="15" customHeight="1" x14ac:dyDescent="0.25"/>
    <row r="747" ht="15" customHeight="1" x14ac:dyDescent="0.25"/>
    <row r="753" ht="15" customHeight="1" x14ac:dyDescent="0.25"/>
    <row r="754" ht="15" customHeight="1" x14ac:dyDescent="0.25"/>
    <row r="758" ht="15" customHeight="1" x14ac:dyDescent="0.25"/>
    <row r="759" ht="15" customHeight="1" x14ac:dyDescent="0.25"/>
    <row r="764" ht="15" customHeight="1" x14ac:dyDescent="0.25"/>
    <row r="765" ht="15" customHeight="1" x14ac:dyDescent="0.25"/>
    <row r="766" ht="15" customHeight="1" x14ac:dyDescent="0.25"/>
    <row r="798" ht="15" customHeight="1" x14ac:dyDescent="0.25"/>
    <row r="799" ht="15" customHeight="1" x14ac:dyDescent="0.25"/>
    <row r="805" ht="15" customHeight="1" x14ac:dyDescent="0.25"/>
    <row r="806" ht="15" customHeight="1" x14ac:dyDescent="0.25"/>
    <row r="810" ht="15" customHeight="1" x14ac:dyDescent="0.25"/>
    <row r="811" ht="15" customHeight="1" x14ac:dyDescent="0.25"/>
    <row r="816" ht="15" customHeight="1" x14ac:dyDescent="0.25"/>
    <row r="817" ht="15" customHeight="1" x14ac:dyDescent="0.25"/>
    <row r="818" ht="15" customHeight="1" x14ac:dyDescent="0.25"/>
    <row r="850" ht="15" customHeight="1" x14ac:dyDescent="0.25"/>
    <row r="851" ht="15" customHeight="1" x14ac:dyDescent="0.25"/>
    <row r="857" ht="15" customHeight="1" x14ac:dyDescent="0.25"/>
    <row r="858" ht="15" customHeight="1" x14ac:dyDescent="0.25"/>
    <row r="862" ht="15" customHeight="1" x14ac:dyDescent="0.25"/>
    <row r="863" ht="15" customHeight="1" x14ac:dyDescent="0.25"/>
    <row r="868" ht="15" customHeight="1" x14ac:dyDescent="0.25"/>
    <row r="869" ht="15" customHeight="1" x14ac:dyDescent="0.25"/>
    <row r="870" ht="15" customHeight="1" x14ac:dyDescent="0.25"/>
    <row r="902" ht="15" customHeight="1" x14ac:dyDescent="0.25"/>
    <row r="903" ht="15" customHeight="1" x14ac:dyDescent="0.25"/>
    <row r="909" ht="15" customHeight="1" x14ac:dyDescent="0.25"/>
    <row r="910" ht="15" customHeight="1" x14ac:dyDescent="0.25"/>
    <row r="914" ht="15" customHeight="1" x14ac:dyDescent="0.25"/>
    <row r="915" ht="15" customHeight="1" x14ac:dyDescent="0.25"/>
    <row r="920" ht="15" customHeight="1" x14ac:dyDescent="0.25"/>
    <row r="921" ht="15" customHeight="1" x14ac:dyDescent="0.25"/>
    <row r="922" ht="15" customHeight="1" x14ac:dyDescent="0.25"/>
    <row r="954" ht="15" customHeight="1" x14ac:dyDescent="0.25"/>
    <row r="955" ht="15" customHeight="1" x14ac:dyDescent="0.25"/>
    <row r="961" ht="15" customHeight="1" x14ac:dyDescent="0.25"/>
    <row r="962" ht="15" customHeight="1" x14ac:dyDescent="0.25"/>
    <row r="966" ht="15" customHeight="1" x14ac:dyDescent="0.25"/>
    <row r="967" ht="15" customHeight="1" x14ac:dyDescent="0.25"/>
    <row r="972" ht="15" customHeight="1" x14ac:dyDescent="0.25"/>
    <row r="973" ht="15" customHeight="1" x14ac:dyDescent="0.25"/>
    <row r="974" ht="15" customHeight="1" x14ac:dyDescent="0.25"/>
    <row r="1006" ht="15" customHeight="1" x14ac:dyDescent="0.25"/>
    <row r="1007" ht="15" customHeight="1" x14ac:dyDescent="0.25"/>
    <row r="1013" ht="15" customHeight="1" x14ac:dyDescent="0.25"/>
    <row r="1014" ht="15" customHeight="1" x14ac:dyDescent="0.25"/>
    <row r="1018" ht="15" customHeight="1" x14ac:dyDescent="0.25"/>
    <row r="1019" ht="15" customHeight="1" x14ac:dyDescent="0.25"/>
    <row r="1024" ht="15" customHeight="1" x14ac:dyDescent="0.25"/>
    <row r="1025" ht="15" customHeight="1" x14ac:dyDescent="0.25"/>
    <row r="1026" ht="15" customHeight="1" x14ac:dyDescent="0.25"/>
    <row r="1058" ht="15" customHeight="1" x14ac:dyDescent="0.25"/>
    <row r="1059" ht="15" customHeight="1" x14ac:dyDescent="0.25"/>
    <row r="1065" ht="15" customHeight="1" x14ac:dyDescent="0.25"/>
    <row r="1066" ht="15" customHeight="1" x14ac:dyDescent="0.25"/>
    <row r="1070" ht="15" customHeight="1" x14ac:dyDescent="0.25"/>
    <row r="1071" ht="15" customHeight="1" x14ac:dyDescent="0.25"/>
    <row r="1076" ht="15" customHeight="1" x14ac:dyDescent="0.25"/>
    <row r="1077" ht="15" customHeight="1" x14ac:dyDescent="0.25"/>
    <row r="1078" ht="15" customHeight="1" x14ac:dyDescent="0.25"/>
    <row r="1110" ht="15" customHeight="1" x14ac:dyDescent="0.25"/>
    <row r="1111" ht="15" customHeight="1" x14ac:dyDescent="0.25"/>
    <row r="1117" ht="15" customHeight="1" x14ac:dyDescent="0.25"/>
    <row r="1118" ht="15" customHeight="1" x14ac:dyDescent="0.25"/>
    <row r="1122" ht="15" customHeight="1" x14ac:dyDescent="0.25"/>
    <row r="1123" ht="15" customHeight="1" x14ac:dyDescent="0.25"/>
    <row r="1128" ht="15" customHeight="1" x14ac:dyDescent="0.25"/>
    <row r="1129" ht="15" customHeight="1" x14ac:dyDescent="0.25"/>
    <row r="1130" ht="15" customHeight="1" x14ac:dyDescent="0.25"/>
  </sheetData>
  <mergeCells count="72">
    <mergeCell ref="G39:I39"/>
    <mergeCell ref="J39:L39"/>
    <mergeCell ref="M39:O39"/>
    <mergeCell ref="A38:C38"/>
    <mergeCell ref="D38:F38"/>
    <mergeCell ref="G38:I38"/>
    <mergeCell ref="J38:L38"/>
    <mergeCell ref="M38:O38"/>
    <mergeCell ref="J22:L22"/>
    <mergeCell ref="Q27:R28"/>
    <mergeCell ref="N31:O33"/>
    <mergeCell ref="P31:R33"/>
    <mergeCell ref="J26:L26"/>
    <mergeCell ref="Q36:R38"/>
    <mergeCell ref="J37:L37"/>
    <mergeCell ref="M37:O37"/>
    <mergeCell ref="A35:C35"/>
    <mergeCell ref="D35:F35"/>
    <mergeCell ref="G35:I35"/>
    <mergeCell ref="J35:L35"/>
    <mergeCell ref="M35:O35"/>
    <mergeCell ref="D36:F36"/>
    <mergeCell ref="G36:I36"/>
    <mergeCell ref="J36:L36"/>
    <mergeCell ref="M36:O36"/>
    <mergeCell ref="K42:L42"/>
    <mergeCell ref="M43:N43"/>
    <mergeCell ref="A27:C27"/>
    <mergeCell ref="D27:F27"/>
    <mergeCell ref="G27:I27"/>
    <mergeCell ref="J27:L27"/>
    <mergeCell ref="A28:C28"/>
    <mergeCell ref="D28:F28"/>
    <mergeCell ref="G28:I28"/>
    <mergeCell ref="J28:L28"/>
    <mergeCell ref="A39:C39"/>
    <mergeCell ref="A37:C37"/>
    <mergeCell ref="D37:F37"/>
    <mergeCell ref="G37:I37"/>
    <mergeCell ref="A36:C36"/>
    <mergeCell ref="D39:F39"/>
    <mergeCell ref="A26:C26"/>
    <mergeCell ref="D26:F26"/>
    <mergeCell ref="A19:C19"/>
    <mergeCell ref="D19:F19"/>
    <mergeCell ref="G26:I26"/>
    <mergeCell ref="A20:C20"/>
    <mergeCell ref="D20:F20"/>
    <mergeCell ref="G20:I20"/>
    <mergeCell ref="G22:I22"/>
    <mergeCell ref="Q9:R10"/>
    <mergeCell ref="Q14:R15"/>
    <mergeCell ref="J4:N4"/>
    <mergeCell ref="O4:Q4"/>
    <mergeCell ref="G19:I19"/>
    <mergeCell ref="J19:L19"/>
    <mergeCell ref="J20:L20"/>
    <mergeCell ref="A22:C22"/>
    <mergeCell ref="D22:F22"/>
    <mergeCell ref="G3:R3"/>
    <mergeCell ref="G4:I4"/>
    <mergeCell ref="Q20:R21"/>
    <mergeCell ref="A21:C21"/>
    <mergeCell ref="D21:F21"/>
    <mergeCell ref="G21:I21"/>
    <mergeCell ref="J21:L21"/>
    <mergeCell ref="A1:C5"/>
    <mergeCell ref="G1:M1"/>
    <mergeCell ref="P1:R1"/>
    <mergeCell ref="G2:I2"/>
    <mergeCell ref="L2:M2"/>
    <mergeCell ref="P2:R2"/>
  </mergeCells>
  <pageMargins left="0.7" right="0.7" top="0.75" bottom="0.75" header="0.3" footer="0.3"/>
  <pageSetup paperSize="9" orientation="portrait" r:id="rId1"/>
  <headerFooter>
    <oddHeader>&amp;L&amp;8PEDAGOŠKI FAKULTET&amp;C&amp;8ODSJEK ZA MATEMATIKU I FIZIKU&amp;R&amp;8SMJER ZA MATEMATIKU I INFORMATIKU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0"/>
  <sheetViews>
    <sheetView view="pageLayout" workbookViewId="0">
      <selection activeCell="A15" sqref="A15:O15"/>
    </sheetView>
  </sheetViews>
  <sheetFormatPr defaultColWidth="8.42578125" defaultRowHeight="15" x14ac:dyDescent="0.25"/>
  <cols>
    <col min="1" max="16" width="4.7109375" style="1" customWidth="1"/>
    <col min="17" max="18" width="2.42578125" style="1" customWidth="1"/>
    <col min="19" max="20" width="20.140625" style="1" customWidth="1"/>
    <col min="21" max="16384" width="8.42578125" style="1"/>
  </cols>
  <sheetData>
    <row r="1" spans="1:18" x14ac:dyDescent="0.25">
      <c r="A1" s="241"/>
      <c r="B1" s="242"/>
      <c r="C1" s="243"/>
      <c r="E1" s="4" t="s">
        <v>1</v>
      </c>
      <c r="F1" s="5"/>
      <c r="G1" s="250" t="str">
        <f>OPCI_PODACI!B18</f>
        <v>Felić Alma</v>
      </c>
      <c r="H1" s="250"/>
      <c r="I1" s="250"/>
      <c r="J1" s="250"/>
      <c r="K1" s="250"/>
      <c r="L1" s="250"/>
      <c r="M1" s="250"/>
      <c r="N1" s="5" t="s">
        <v>2</v>
      </c>
      <c r="O1" s="5"/>
      <c r="P1" s="251">
        <f>OPCI_PODACI!C18</f>
        <v>0</v>
      </c>
      <c r="Q1" s="250"/>
      <c r="R1" s="252"/>
    </row>
    <row r="2" spans="1:18" x14ac:dyDescent="0.25">
      <c r="A2" s="244"/>
      <c r="B2" s="245"/>
      <c r="C2" s="246"/>
      <c r="D2" s="89"/>
      <c r="E2" s="6" t="s">
        <v>4</v>
      </c>
      <c r="F2" s="7"/>
      <c r="G2" s="250">
        <f>OPCI_PODACI!D18</f>
        <v>0</v>
      </c>
      <c r="H2" s="250"/>
      <c r="I2" s="250"/>
      <c r="J2" s="7" t="s">
        <v>5</v>
      </c>
      <c r="K2" s="7"/>
      <c r="L2" s="250" t="str">
        <f>OPCI_PODACI!C2</f>
        <v>2014/15.</v>
      </c>
      <c r="M2" s="250"/>
      <c r="N2" s="7" t="s">
        <v>6</v>
      </c>
      <c r="O2" s="7"/>
      <c r="P2" s="253" t="str">
        <f>OPCI_PODACI!C3</f>
        <v>V</v>
      </c>
      <c r="Q2" s="253"/>
      <c r="R2" s="254"/>
    </row>
    <row r="3" spans="1:18" ht="15.75" x14ac:dyDescent="0.25">
      <c r="A3" s="244"/>
      <c r="B3" s="245"/>
      <c r="C3" s="246"/>
      <c r="D3" s="89"/>
      <c r="E3" s="6" t="s">
        <v>8</v>
      </c>
      <c r="F3" s="7"/>
      <c r="G3" s="255" t="str">
        <f>OPCI_PODACI!C4</f>
        <v>FILMSKA RTV KULTURA</v>
      </c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6"/>
    </row>
    <row r="4" spans="1:18" x14ac:dyDescent="0.25">
      <c r="A4" s="244"/>
      <c r="B4" s="245"/>
      <c r="C4" s="246"/>
      <c r="D4" s="89"/>
      <c r="E4" s="6" t="s">
        <v>9</v>
      </c>
      <c r="F4" s="7"/>
      <c r="G4" s="250">
        <f>OPCI_PODACI!C5</f>
        <v>5</v>
      </c>
      <c r="H4" s="250"/>
      <c r="I4" s="250"/>
      <c r="J4" s="257" t="s">
        <v>10</v>
      </c>
      <c r="K4" s="257"/>
      <c r="L4" s="257"/>
      <c r="M4" s="257"/>
      <c r="N4" s="257"/>
      <c r="O4" s="250" t="str">
        <f>OPCI_PODACI!C6</f>
        <v>2 + 2 + 0</v>
      </c>
      <c r="P4" s="250"/>
      <c r="Q4" s="250"/>
      <c r="R4" s="8"/>
    </row>
    <row r="5" spans="1:18" x14ac:dyDescent="0.25">
      <c r="A5" s="247"/>
      <c r="B5" s="248"/>
      <c r="C5" s="249"/>
      <c r="D5" s="8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18" x14ac:dyDescent="0.25">
      <c r="B6" s="89"/>
      <c r="C6" s="89"/>
      <c r="D6" s="89"/>
    </row>
    <row r="7" spans="1:18" x14ac:dyDescent="0.25">
      <c r="A7" s="12" t="s">
        <v>11</v>
      </c>
      <c r="B7" s="13"/>
      <c r="C7" s="13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9" spans="1:18" x14ac:dyDescent="0.25">
      <c r="A9" s="59" t="str">
        <f>PRISUSTVO_PR!C3</f>
        <v>3.10.</v>
      </c>
      <c r="B9" s="59" t="str">
        <f>PRISUSTVO_PR!D3</f>
        <v>10.10.</v>
      </c>
      <c r="C9" s="59" t="str">
        <f>PRISUSTVO_PR!E3</f>
        <v>17.10.</v>
      </c>
      <c r="D9" s="59" t="str">
        <f>PRISUSTVO_PR!F3</f>
        <v>24.10.</v>
      </c>
      <c r="E9" s="59" t="str">
        <f>PRISUSTVO_PR!G3</f>
        <v>31.10.</v>
      </c>
      <c r="F9" s="59" t="str">
        <f>PRISUSTVO_PR!H3</f>
        <v>7.11.</v>
      </c>
      <c r="G9" s="59" t="str">
        <f>PRISUSTVO_PR!I3</f>
        <v>14.11.</v>
      </c>
      <c r="H9" s="59" t="str">
        <f>PRISUSTVO_PR!J3</f>
        <v>21.11.</v>
      </c>
      <c r="I9" s="59" t="str">
        <f>PRISUSTVO_PR!K3</f>
        <v>28.11.</v>
      </c>
      <c r="J9" s="59" t="str">
        <f>PRISUSTVO_PR!L3</f>
        <v>5.12.</v>
      </c>
      <c r="K9" s="59" t="str">
        <f>PRISUSTVO_PR!M3</f>
        <v>12.12.</v>
      </c>
      <c r="L9" s="59" t="str">
        <f>PRISUSTVO_PR!N3</f>
        <v>19.12.</v>
      </c>
      <c r="M9" s="59" t="str">
        <f>PRISUSTVO_PR!O3</f>
        <v>26.12.</v>
      </c>
      <c r="N9" s="59" t="str">
        <f>PRISUSTVO_PR!P3</f>
        <v>3.1.</v>
      </c>
      <c r="O9" s="59" t="str">
        <f>PRISUSTVO_PR!Q3</f>
        <v>9.1.</v>
      </c>
      <c r="Q9" s="258">
        <f>PRISUSTVO_PR!S10</f>
        <v>5</v>
      </c>
      <c r="R9" s="259"/>
    </row>
    <row r="10" spans="1:18" x14ac:dyDescent="0.25">
      <c r="A10" s="14">
        <f>IF(PRISUSTVO_PR!C10=1,1,IF(PRISUSTVO_PR!C10=2,2,IF(PRISUSTVO_PR!C10=3,3,0)))</f>
        <v>2</v>
      </c>
      <c r="B10" s="14">
        <f>IF(PRISUSTVO_PR!D10=1,1,IF(PRISUSTVO_PR!D10=2,2,IF(PRISUSTVO_PR!D10=3,3,0)))</f>
        <v>2</v>
      </c>
      <c r="C10" s="14">
        <f>IF(PRISUSTVO_PR!E10=1,1,IF(PRISUSTVO_PR!E10=2,2,IF(PRISUSTVO_PR!E10=3,3,0)))</f>
        <v>2</v>
      </c>
      <c r="D10" s="14">
        <f>IF(PRISUSTVO_PR!F10=1,1,IF(PRISUSTVO_PR!F10=2,2,IF(PRISUSTVO_PR!F10=3,3,0)))</f>
        <v>2</v>
      </c>
      <c r="E10" s="14">
        <f>IF(PRISUSTVO_PR!G10=1,1,IF(PRISUSTVO_PR!G10=2,2,IF(PRISUSTVO_PR!G10=3,3,0)))</f>
        <v>2</v>
      </c>
      <c r="F10" s="14">
        <f>IF(PRISUSTVO_PR!H10=1,1,IF(PRISUSTVO_PR!H10=2,2,IF(PRISUSTVO_PR!H10=3,3,0)))</f>
        <v>2</v>
      </c>
      <c r="G10" s="14">
        <f>IF(PRISUSTVO_PR!I10=1,1,IF(PRISUSTVO_PR!I10=2,2,IF(PRISUSTVO_PR!I10=3,3,0)))</f>
        <v>2</v>
      </c>
      <c r="H10" s="14">
        <f>IF(PRISUSTVO_PR!J10=1,1,IF(PRISUSTVO_PR!J10=2,2,IF(PRISUSTVO_PR!J10=3,3,0)))</f>
        <v>2</v>
      </c>
      <c r="I10" s="14">
        <f>IF(PRISUSTVO_PR!K10=1,1,IF(PRISUSTVO_PR!K10=2,2,IF(PRISUSTVO_PR!K10=3,3,0)))</f>
        <v>2</v>
      </c>
      <c r="J10" s="14">
        <f>IF(PRISUSTVO_PR!L10=1,1,IF(PRISUSTVO_PR!L10=2,2,IF(PRISUSTVO_PR!L10=3,3,0)))</f>
        <v>2</v>
      </c>
      <c r="K10" s="14">
        <f>IF(PRISUSTVO_PR!M10=1,1,IF(PRISUSTVO_PR!M10=2,2,IF(PRISUSTVO_PR!M10=3,3,0)))</f>
        <v>2</v>
      </c>
      <c r="L10" s="14">
        <f>IF(PRISUSTVO_PR!N10=1,1,IF(PRISUSTVO_PR!N10=2,2,IF(PRISUSTVO_PR!N10=3,3,0)))</f>
        <v>2</v>
      </c>
      <c r="M10" s="14">
        <f>IF(PRISUSTVO_PR!O10=1,1,IF(PRISUSTVO_PR!O10=2,2,IF(PRISUSTVO_PR!O10=3,3,0)))</f>
        <v>2</v>
      </c>
      <c r="N10" s="14">
        <f>IF(PRISUSTVO_PR!P10=1,1,IF(PRISUSTVO_PR!P10=2,2,IF(PRISUSTVO_PR!P10=3,3,0)))</f>
        <v>2</v>
      </c>
      <c r="O10" s="14">
        <f>IF(PRISUSTVO_PR!Q10=1,1,IF(PRISUSTVO_PR!Q10=2,2,IF(PRISUSTVO_PR!Q10=3,3,0)))</f>
        <v>2</v>
      </c>
      <c r="Q10" s="260"/>
      <c r="R10" s="261"/>
    </row>
    <row r="12" spans="1:18" x14ac:dyDescent="0.25">
      <c r="A12" s="12" t="s">
        <v>12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x14ac:dyDescent="0.25">
      <c r="C13" s="15"/>
    </row>
    <row r="14" spans="1:18" x14ac:dyDescent="0.25">
      <c r="A14" s="60" t="str">
        <f>PRISUSTVO_VJ!C3</f>
        <v>11.10.</v>
      </c>
      <c r="B14" s="60" t="str">
        <f>PRISUSTVO_VJ!D3</f>
        <v>18.10.</v>
      </c>
      <c r="C14" s="60" t="str">
        <f>PRISUSTVO_VJ!E3</f>
        <v>19.10.</v>
      </c>
      <c r="D14" s="60" t="str">
        <f>PRISUSTVO_VJ!F3</f>
        <v>21.10.</v>
      </c>
      <c r="E14" s="60" t="str">
        <f>PRISUSTVO_VJ!G3</f>
        <v>28.10.</v>
      </c>
      <c r="F14" s="60" t="str">
        <f>PRISUSTVO_VJ!H3</f>
        <v>4.11.</v>
      </c>
      <c r="G14" s="60" t="str">
        <f>PRISUSTVO_VJ!I3</f>
        <v>11.11.</v>
      </c>
      <c r="H14" s="60" t="str">
        <f>PRISUSTVO_VJ!J3</f>
        <v>18.11.</v>
      </c>
      <c r="I14" s="60" t="str">
        <f>PRISUSTVO_VJ!K3</f>
        <v>2-12.</v>
      </c>
      <c r="J14" s="60" t="str">
        <f>PRISUSTVO_VJ!L3</f>
        <v>9.12.</v>
      </c>
      <c r="K14" s="60" t="str">
        <f>PRISUSTVO_VJ!M3</f>
        <v>16.12.</v>
      </c>
      <c r="L14" s="60" t="str">
        <f>PRISUSTVO_VJ!N3</f>
        <v>23.12.</v>
      </c>
      <c r="M14" s="60" t="str">
        <f>PRISUSTVO_VJ!O3</f>
        <v>29.12.</v>
      </c>
      <c r="N14" s="60" t="str">
        <f>PRISUSTVO_VJ!P3</f>
        <v>6.1.</v>
      </c>
      <c r="O14" s="60" t="str">
        <f>PRISUSTVO_VJ!Q3</f>
        <v>13.1.</v>
      </c>
      <c r="Q14" s="258">
        <f>PRISUSTVO_VJ!S9</f>
        <v>5</v>
      </c>
      <c r="R14" s="259"/>
    </row>
    <row r="15" spans="1:18" x14ac:dyDescent="0.25">
      <c r="A15" s="26">
        <f>PRISUSTVO_VJ!C10</f>
        <v>0</v>
      </c>
      <c r="B15" s="26">
        <f>PRISUSTVO_VJ!D10</f>
        <v>3</v>
      </c>
      <c r="C15" s="26">
        <f>PRISUSTVO_VJ!E10</f>
        <v>3</v>
      </c>
      <c r="D15" s="26">
        <f>PRISUSTVO_VJ!F10</f>
        <v>3</v>
      </c>
      <c r="E15" s="26">
        <f>PRISUSTVO_VJ!G10</f>
        <v>3</v>
      </c>
      <c r="F15" s="26">
        <f>PRISUSTVO_VJ!H10</f>
        <v>3</v>
      </c>
      <c r="G15" s="26">
        <f>PRISUSTVO_VJ!I10</f>
        <v>3</v>
      </c>
      <c r="H15" s="26">
        <f>PRISUSTVO_VJ!J10</f>
        <v>3</v>
      </c>
      <c r="I15" s="26">
        <f>PRISUSTVO_VJ!K10</f>
        <v>3</v>
      </c>
      <c r="J15" s="26">
        <f>PRISUSTVO_VJ!L10</f>
        <v>3</v>
      </c>
      <c r="K15" s="26">
        <f>PRISUSTVO_VJ!M10</f>
        <v>3</v>
      </c>
      <c r="L15" s="26">
        <f>PRISUSTVO_VJ!N10</f>
        <v>3</v>
      </c>
      <c r="M15" s="26">
        <f>PRISUSTVO_VJ!O10</f>
        <v>3</v>
      </c>
      <c r="N15" s="26">
        <f>PRISUSTVO_VJ!P10</f>
        <v>3</v>
      </c>
      <c r="O15" s="26">
        <f>PRISUSTVO_VJ!Q10</f>
        <v>3</v>
      </c>
      <c r="P15" s="89"/>
      <c r="Q15" s="260"/>
      <c r="R15" s="261"/>
    </row>
    <row r="16" spans="1:18" ht="18.75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89"/>
      <c r="Q16" s="61"/>
      <c r="R16" s="61"/>
    </row>
    <row r="17" spans="1:18" ht="18.75" x14ac:dyDescent="0.25">
      <c r="A17" s="93" t="s">
        <v>88</v>
      </c>
      <c r="B17" s="93"/>
      <c r="C17" s="93"/>
      <c r="D17" s="93"/>
      <c r="E17" s="93"/>
      <c r="F17" s="93"/>
      <c r="G17" s="21"/>
      <c r="H17" s="21"/>
      <c r="I17" s="21"/>
      <c r="J17" s="21"/>
      <c r="K17" s="21"/>
      <c r="L17" s="21"/>
      <c r="M17" s="21"/>
      <c r="N17" s="21"/>
      <c r="O17" s="21"/>
      <c r="P17" s="89"/>
      <c r="Q17" s="61"/>
      <c r="R17" s="61"/>
    </row>
    <row r="18" spans="1:18" ht="18.75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89"/>
      <c r="Q18" s="61"/>
      <c r="R18" s="61"/>
    </row>
    <row r="19" spans="1:18" ht="18.75" x14ac:dyDescent="0.25">
      <c r="A19" s="297" t="s">
        <v>28</v>
      </c>
      <c r="B19" s="297"/>
      <c r="C19" s="297"/>
      <c r="D19" s="277" t="s">
        <v>22</v>
      </c>
      <c r="E19" s="277"/>
      <c r="F19" s="277"/>
      <c r="G19" s="277" t="s">
        <v>29</v>
      </c>
      <c r="H19" s="277"/>
      <c r="I19" s="277"/>
      <c r="J19" s="277" t="s">
        <v>14</v>
      </c>
      <c r="K19" s="277"/>
      <c r="L19" s="277"/>
      <c r="M19" s="21"/>
      <c r="N19" s="21"/>
      <c r="O19" s="21"/>
      <c r="P19" s="89"/>
      <c r="Q19" s="61"/>
      <c r="R19" s="61"/>
    </row>
    <row r="20" spans="1:18" ht="18.75" customHeight="1" x14ac:dyDescent="0.25">
      <c r="A20" s="298" t="str">
        <f>OPCI_PODACI!C51</f>
        <v>14.11.2011.</v>
      </c>
      <c r="B20" s="298"/>
      <c r="C20" s="298"/>
      <c r="D20" s="279">
        <f>KOL_1!H14</f>
        <v>31</v>
      </c>
      <c r="E20" s="279"/>
      <c r="F20" s="279"/>
      <c r="G20" s="278">
        <f>KOL_1!I14</f>
        <v>53.448275862068961</v>
      </c>
      <c r="H20" s="279"/>
      <c r="I20" s="279"/>
      <c r="J20" s="279">
        <f>KOL_1!J14</f>
        <v>0</v>
      </c>
      <c r="K20" s="279"/>
      <c r="L20" s="279"/>
      <c r="M20" s="21"/>
      <c r="N20" s="21"/>
      <c r="O20" s="21"/>
      <c r="P20" s="89"/>
      <c r="Q20" s="258">
        <f>SUM(J20:L21)</f>
        <v>13</v>
      </c>
      <c r="R20" s="259"/>
    </row>
    <row r="21" spans="1:18" ht="18.75" customHeight="1" x14ac:dyDescent="0.25">
      <c r="A21" s="298" t="str">
        <f>OPCI_PODACI!C52</f>
        <v>30.5.2011.</v>
      </c>
      <c r="B21" s="298"/>
      <c r="C21" s="298"/>
      <c r="D21" s="279">
        <f>KOL_2!J14</f>
        <v>63</v>
      </c>
      <c r="E21" s="279"/>
      <c r="F21" s="279"/>
      <c r="G21" s="278">
        <f>KOL_2!K14</f>
        <v>67.021276595744681</v>
      </c>
      <c r="H21" s="279"/>
      <c r="I21" s="279"/>
      <c r="J21" s="279">
        <f>KOL_2!L14</f>
        <v>13</v>
      </c>
      <c r="K21" s="279"/>
      <c r="L21" s="279"/>
      <c r="M21" s="21"/>
      <c r="N21" s="21"/>
      <c r="O21" s="21"/>
      <c r="P21" s="89"/>
      <c r="Q21" s="260"/>
      <c r="R21" s="261"/>
    </row>
    <row r="22" spans="1:18" ht="18.75" customHeight="1" x14ac:dyDescent="0.25">
      <c r="A22" s="298" t="str">
        <f>OPCI_PODACI!C53</f>
        <v>6.6.2011.</v>
      </c>
      <c r="B22" s="298"/>
      <c r="C22" s="298"/>
      <c r="D22" s="279">
        <f>POPRAVNI_KOL!H14</f>
        <v>0</v>
      </c>
      <c r="E22" s="279"/>
      <c r="F22" s="279"/>
      <c r="G22" s="278">
        <f>POPRAVNI_KOL!I14</f>
        <v>0</v>
      </c>
      <c r="H22" s="278"/>
      <c r="I22" s="278"/>
      <c r="J22" s="279">
        <f>POPRAVNI_KOL!J14</f>
        <v>0</v>
      </c>
      <c r="K22" s="279"/>
      <c r="L22" s="279"/>
      <c r="M22" s="21"/>
      <c r="N22" s="21"/>
      <c r="O22" s="21"/>
      <c r="P22" s="89"/>
      <c r="Q22" s="92"/>
      <c r="R22" s="92"/>
    </row>
    <row r="23" spans="1:18" x14ac:dyDescent="0.25">
      <c r="P23" s="89"/>
    </row>
    <row r="24" spans="1:18" ht="15" customHeight="1" x14ac:dyDescent="0.25">
      <c r="A24" s="12" t="s">
        <v>89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Q24" s="57"/>
      <c r="R24" s="57"/>
    </row>
    <row r="25" spans="1:18" ht="15" customHeight="1" x14ac:dyDescent="0.25">
      <c r="Q25" s="57"/>
      <c r="R25" s="57"/>
    </row>
    <row r="26" spans="1:18" x14ac:dyDescent="0.25">
      <c r="A26" s="299" t="s">
        <v>36</v>
      </c>
      <c r="B26" s="299"/>
      <c r="C26" s="299"/>
      <c r="D26" s="300" t="s">
        <v>22</v>
      </c>
      <c r="E26" s="300"/>
      <c r="F26" s="300"/>
      <c r="G26" s="300" t="s">
        <v>29</v>
      </c>
      <c r="H26" s="300"/>
      <c r="I26" s="300"/>
      <c r="J26" s="300" t="s">
        <v>14</v>
      </c>
      <c r="K26" s="300"/>
      <c r="L26" s="300"/>
    </row>
    <row r="27" spans="1:18" x14ac:dyDescent="0.25">
      <c r="A27" s="309" t="str">
        <f>OPCI_PODACI!C61</f>
        <v>14.11.2011.</v>
      </c>
      <c r="B27" s="309"/>
      <c r="C27" s="309"/>
      <c r="D27" s="295">
        <f>DZ_1!I14</f>
        <v>0</v>
      </c>
      <c r="E27" s="295"/>
      <c r="F27" s="295"/>
      <c r="G27" s="296">
        <f>DZ_1!J14</f>
        <v>0</v>
      </c>
      <c r="H27" s="295"/>
      <c r="I27" s="295"/>
      <c r="J27" s="295">
        <f>DZ_1!K14</f>
        <v>0</v>
      </c>
      <c r="K27" s="295"/>
      <c r="L27" s="295"/>
      <c r="Q27" s="258">
        <f>SUM(J27:L28)</f>
        <v>0</v>
      </c>
      <c r="R27" s="259"/>
    </row>
    <row r="28" spans="1:18" x14ac:dyDescent="0.25">
      <c r="A28" s="309" t="str">
        <f>OPCI_PODACI!C62</f>
        <v>21. 3. 2011.</v>
      </c>
      <c r="B28" s="309"/>
      <c r="C28" s="309"/>
      <c r="D28" s="295">
        <f>DZ_2!H14</f>
        <v>0</v>
      </c>
      <c r="E28" s="295"/>
      <c r="F28" s="295"/>
      <c r="G28" s="296">
        <f>DZ_2!I14</f>
        <v>0</v>
      </c>
      <c r="H28" s="295"/>
      <c r="I28" s="295"/>
      <c r="J28" s="295">
        <f>DZ_2!J14</f>
        <v>0</v>
      </c>
      <c r="K28" s="295"/>
      <c r="L28" s="295"/>
      <c r="P28" s="12"/>
      <c r="Q28" s="260"/>
      <c r="R28" s="261"/>
    </row>
    <row r="29" spans="1:18" s="18" customFormat="1" ht="4.5" customHeight="1" x14ac:dyDescent="0.25">
      <c r="A29" s="82"/>
      <c r="B29" s="82"/>
      <c r="C29" s="82"/>
      <c r="D29" s="80"/>
      <c r="E29" s="80"/>
      <c r="F29" s="80"/>
      <c r="G29" s="81"/>
      <c r="H29" s="80"/>
      <c r="I29" s="80"/>
      <c r="J29" s="80"/>
      <c r="K29" s="80"/>
      <c r="L29" s="80"/>
      <c r="M29" s="84"/>
      <c r="N29" s="83"/>
      <c r="O29" s="83"/>
      <c r="P29" s="84"/>
      <c r="Q29" s="85"/>
      <c r="R29" s="85"/>
    </row>
    <row r="30" spans="1:18" s="18" customFormat="1" ht="3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Q30" s="16"/>
      <c r="R30" s="16"/>
    </row>
    <row r="31" spans="1:18" ht="15" customHeight="1" x14ac:dyDescent="0.25">
      <c r="A31" s="12" t="s">
        <v>13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86"/>
      <c r="N31" s="289" t="s">
        <v>80</v>
      </c>
      <c r="O31" s="290"/>
      <c r="P31" s="280">
        <f>[1]suma!F13</f>
        <v>0</v>
      </c>
      <c r="Q31" s="281"/>
      <c r="R31" s="282"/>
    </row>
    <row r="32" spans="1:18" ht="6.7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87"/>
      <c r="N32" s="291"/>
      <c r="O32" s="292"/>
      <c r="P32" s="283"/>
      <c r="Q32" s="284"/>
      <c r="R32" s="285"/>
    </row>
    <row r="33" spans="1:18" ht="6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87"/>
      <c r="N33" s="293"/>
      <c r="O33" s="294"/>
      <c r="P33" s="286"/>
      <c r="Q33" s="287"/>
      <c r="R33" s="288"/>
    </row>
    <row r="34" spans="1:18" ht="4.5" customHeight="1" x14ac:dyDescent="0.25">
      <c r="M34" s="12"/>
      <c r="N34" s="12"/>
      <c r="O34" s="12"/>
      <c r="Q34" s="16"/>
      <c r="R34" s="16"/>
    </row>
    <row r="35" spans="1:18" ht="15" customHeight="1" x14ac:dyDescent="0.25">
      <c r="A35" s="262"/>
      <c r="B35" s="263"/>
      <c r="C35" s="264"/>
      <c r="D35" s="265" t="s">
        <v>43</v>
      </c>
      <c r="E35" s="266"/>
      <c r="F35" s="267"/>
      <c r="G35" s="268" t="s">
        <v>22</v>
      </c>
      <c r="H35" s="269"/>
      <c r="I35" s="270"/>
      <c r="J35" s="268" t="s">
        <v>24</v>
      </c>
      <c r="K35" s="269"/>
      <c r="L35" s="270"/>
      <c r="M35" s="268" t="s">
        <v>14</v>
      </c>
      <c r="N35" s="269"/>
      <c r="O35" s="270"/>
    </row>
    <row r="36" spans="1:18" ht="15" customHeight="1" x14ac:dyDescent="0.25">
      <c r="A36" s="303" t="s">
        <v>18</v>
      </c>
      <c r="B36" s="304"/>
      <c r="C36" s="305"/>
      <c r="D36" s="306"/>
      <c r="E36" s="307"/>
      <c r="F36" s="308"/>
      <c r="G36" s="262"/>
      <c r="H36" s="263"/>
      <c r="I36" s="264"/>
      <c r="J36" s="262"/>
      <c r="K36" s="263"/>
      <c r="L36" s="264"/>
      <c r="M36" s="262"/>
      <c r="N36" s="263"/>
      <c r="O36" s="264"/>
      <c r="Q36" s="271"/>
      <c r="R36" s="272"/>
    </row>
    <row r="37" spans="1:18" x14ac:dyDescent="0.25">
      <c r="A37" s="303" t="s">
        <v>19</v>
      </c>
      <c r="B37" s="304"/>
      <c r="C37" s="305"/>
      <c r="D37" s="306"/>
      <c r="E37" s="307"/>
      <c r="F37" s="308"/>
      <c r="G37" s="262"/>
      <c r="H37" s="263"/>
      <c r="I37" s="264"/>
      <c r="J37" s="262"/>
      <c r="K37" s="263"/>
      <c r="L37" s="264"/>
      <c r="M37" s="262"/>
      <c r="N37" s="263"/>
      <c r="O37" s="264"/>
      <c r="Q37" s="273"/>
      <c r="R37" s="274"/>
    </row>
    <row r="38" spans="1:18" x14ac:dyDescent="0.25">
      <c r="A38" s="303" t="s">
        <v>47</v>
      </c>
      <c r="B38" s="304"/>
      <c r="C38" s="305"/>
      <c r="D38" s="306"/>
      <c r="E38" s="307"/>
      <c r="F38" s="308"/>
      <c r="G38" s="262"/>
      <c r="H38" s="263"/>
      <c r="I38" s="264"/>
      <c r="J38" s="262"/>
      <c r="K38" s="263"/>
      <c r="L38" s="264"/>
      <c r="M38" s="262"/>
      <c r="N38" s="263"/>
      <c r="O38" s="264"/>
      <c r="Q38" s="275"/>
      <c r="R38" s="276"/>
    </row>
    <row r="39" spans="1:18" s="19" customFormat="1" x14ac:dyDescent="0.25">
      <c r="A39" s="303" t="s">
        <v>49</v>
      </c>
      <c r="B39" s="304"/>
      <c r="C39" s="305"/>
      <c r="D39" s="306"/>
      <c r="E39" s="307"/>
      <c r="F39" s="308"/>
      <c r="G39" s="262"/>
      <c r="H39" s="263"/>
      <c r="I39" s="264"/>
      <c r="J39" s="262"/>
      <c r="K39" s="263"/>
      <c r="L39" s="264"/>
      <c r="M39" s="262"/>
      <c r="N39" s="263"/>
      <c r="O39" s="264"/>
      <c r="P39" s="1"/>
      <c r="Q39" s="1"/>
      <c r="R39" s="1"/>
    </row>
    <row r="40" spans="1:18" s="19" customFormat="1" ht="15.75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</row>
    <row r="42" spans="1:18" x14ac:dyDescent="0.25">
      <c r="A42" s="65" t="s">
        <v>52</v>
      </c>
      <c r="B42" s="66"/>
      <c r="C42" s="66"/>
      <c r="D42" s="66"/>
      <c r="E42" s="66"/>
      <c r="F42" s="67"/>
      <c r="G42" s="66" t="s">
        <v>53</v>
      </c>
      <c r="H42" s="66"/>
      <c r="I42" s="66"/>
      <c r="J42" s="66"/>
      <c r="K42" s="302"/>
      <c r="L42" s="302"/>
      <c r="M42" s="68" t="s">
        <v>57</v>
      </c>
      <c r="N42" s="68"/>
      <c r="O42" s="68" t="s">
        <v>59</v>
      </c>
      <c r="P42" s="68"/>
      <c r="Q42" s="68" t="s">
        <v>56</v>
      </c>
      <c r="R42" s="69"/>
    </row>
    <row r="43" spans="1:18" x14ac:dyDescent="0.25">
      <c r="A43" s="70"/>
      <c r="B43" s="71"/>
      <c r="C43" s="71"/>
      <c r="D43" s="71"/>
      <c r="E43" s="71"/>
      <c r="F43" s="71"/>
      <c r="G43" s="71"/>
      <c r="H43" s="71"/>
      <c r="I43" s="71"/>
      <c r="J43" s="71"/>
      <c r="K43" s="72" t="s">
        <v>58</v>
      </c>
      <c r="L43" s="72"/>
      <c r="M43" s="301" t="s">
        <v>73</v>
      </c>
      <c r="N43" s="301"/>
      <c r="O43" s="73"/>
      <c r="P43" s="88" t="s">
        <v>54</v>
      </c>
      <c r="Q43" s="88"/>
      <c r="R43" s="75"/>
    </row>
    <row r="44" spans="1:18" ht="15.75" thickBot="1" x14ac:dyDescent="0.3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</row>
    <row r="46" spans="1:18" x14ac:dyDescent="0.25">
      <c r="H46" s="1" t="s">
        <v>55</v>
      </c>
      <c r="L46" s="90"/>
      <c r="M46" s="90"/>
      <c r="N46" s="90"/>
      <c r="O46" s="90"/>
      <c r="P46" s="90"/>
      <c r="Q46" s="90"/>
      <c r="R46" s="90"/>
    </row>
    <row r="57" ht="15" customHeight="1" x14ac:dyDescent="0.25"/>
    <row r="58" ht="15" customHeight="1" x14ac:dyDescent="0.25"/>
    <row r="64" ht="15" customHeight="1" x14ac:dyDescent="0.25"/>
    <row r="65" ht="15" customHeight="1" x14ac:dyDescent="0.25"/>
    <row r="70" ht="15" customHeight="1" x14ac:dyDescent="0.25"/>
    <row r="71" ht="15" customHeight="1" x14ac:dyDescent="0.25"/>
    <row r="76" ht="15" customHeight="1" x14ac:dyDescent="0.25"/>
    <row r="77" ht="15" customHeight="1" x14ac:dyDescent="0.25"/>
    <row r="78" ht="15" customHeight="1" x14ac:dyDescent="0.25"/>
    <row r="82" ht="15" customHeight="1" x14ac:dyDescent="0.25"/>
    <row r="83" ht="15" customHeight="1" x14ac:dyDescent="0.25"/>
    <row r="88" ht="15" customHeight="1" x14ac:dyDescent="0.25"/>
    <row r="89" ht="15" customHeight="1" x14ac:dyDescent="0.25"/>
    <row r="90" ht="15" customHeight="1" x14ac:dyDescent="0.25"/>
    <row r="122" ht="15" customHeight="1" x14ac:dyDescent="0.25"/>
    <row r="123" ht="15" customHeight="1" x14ac:dyDescent="0.25"/>
    <row r="129" ht="15" customHeight="1" x14ac:dyDescent="0.25"/>
    <row r="130" ht="15" customHeight="1" x14ac:dyDescent="0.25"/>
    <row r="134" ht="15" customHeight="1" x14ac:dyDescent="0.25"/>
    <row r="135" ht="15" customHeight="1" x14ac:dyDescent="0.25"/>
    <row r="140" ht="15" customHeight="1" x14ac:dyDescent="0.25"/>
    <row r="141" ht="15" customHeight="1" x14ac:dyDescent="0.25"/>
    <row r="142" ht="15" customHeight="1" x14ac:dyDescent="0.25"/>
    <row r="174" ht="15" customHeight="1" x14ac:dyDescent="0.25"/>
    <row r="175" ht="15" customHeight="1" x14ac:dyDescent="0.25"/>
    <row r="181" ht="15" customHeight="1" x14ac:dyDescent="0.25"/>
    <row r="182" ht="15" customHeight="1" x14ac:dyDescent="0.25"/>
    <row r="186" ht="15" customHeight="1" x14ac:dyDescent="0.25"/>
    <row r="187" ht="15" customHeight="1" x14ac:dyDescent="0.25"/>
    <row r="192" ht="15" customHeight="1" x14ac:dyDescent="0.25"/>
    <row r="193" ht="15" customHeight="1" x14ac:dyDescent="0.25"/>
    <row r="194" ht="15" customHeight="1" x14ac:dyDescent="0.25"/>
    <row r="226" ht="15" customHeight="1" x14ac:dyDescent="0.25"/>
    <row r="227" ht="15" customHeight="1" x14ac:dyDescent="0.25"/>
    <row r="233" ht="15" customHeight="1" x14ac:dyDescent="0.25"/>
    <row r="234" ht="15" customHeight="1" x14ac:dyDescent="0.25"/>
    <row r="238" ht="15" customHeight="1" x14ac:dyDescent="0.25"/>
    <row r="239" ht="15" customHeight="1" x14ac:dyDescent="0.25"/>
    <row r="244" ht="15" customHeight="1" x14ac:dyDescent="0.25"/>
    <row r="245" ht="15" customHeight="1" x14ac:dyDescent="0.25"/>
    <row r="246" ht="15" customHeight="1" x14ac:dyDescent="0.25"/>
    <row r="278" ht="15" customHeight="1" x14ac:dyDescent="0.25"/>
    <row r="279" ht="15" customHeight="1" x14ac:dyDescent="0.25"/>
    <row r="285" ht="15" customHeight="1" x14ac:dyDescent="0.25"/>
    <row r="286" ht="15" customHeight="1" x14ac:dyDescent="0.25"/>
    <row r="290" ht="15" customHeight="1" x14ac:dyDescent="0.25"/>
    <row r="291" ht="15" customHeight="1" x14ac:dyDescent="0.25"/>
    <row r="296" ht="15" customHeight="1" x14ac:dyDescent="0.25"/>
    <row r="297" ht="15" customHeight="1" x14ac:dyDescent="0.25"/>
    <row r="298" ht="15" customHeight="1" x14ac:dyDescent="0.25"/>
    <row r="330" ht="15" customHeight="1" x14ac:dyDescent="0.25"/>
    <row r="331" ht="15" customHeight="1" x14ac:dyDescent="0.25"/>
    <row r="337" ht="15" customHeight="1" x14ac:dyDescent="0.25"/>
    <row r="338" ht="15" customHeight="1" x14ac:dyDescent="0.25"/>
    <row r="342" ht="15" customHeight="1" x14ac:dyDescent="0.25"/>
    <row r="343" ht="15" customHeight="1" x14ac:dyDescent="0.25"/>
    <row r="348" ht="15" customHeight="1" x14ac:dyDescent="0.25"/>
    <row r="349" ht="15" customHeight="1" x14ac:dyDescent="0.25"/>
    <row r="350" ht="15" customHeight="1" x14ac:dyDescent="0.25"/>
    <row r="382" ht="15" customHeight="1" x14ac:dyDescent="0.25"/>
    <row r="383" ht="15" customHeight="1" x14ac:dyDescent="0.25"/>
    <row r="389" ht="15" customHeight="1" x14ac:dyDescent="0.25"/>
    <row r="390" ht="15" customHeight="1" x14ac:dyDescent="0.25"/>
    <row r="394" ht="15" customHeight="1" x14ac:dyDescent="0.25"/>
    <row r="395" ht="15" customHeight="1" x14ac:dyDescent="0.25"/>
    <row r="400" ht="15" customHeight="1" x14ac:dyDescent="0.25"/>
    <row r="401" ht="15" customHeight="1" x14ac:dyDescent="0.25"/>
    <row r="402" ht="15" customHeight="1" x14ac:dyDescent="0.25"/>
    <row r="434" ht="15" customHeight="1" x14ac:dyDescent="0.25"/>
    <row r="435" ht="15" customHeight="1" x14ac:dyDescent="0.25"/>
    <row r="441" ht="15" customHeight="1" x14ac:dyDescent="0.25"/>
    <row r="442" ht="15" customHeight="1" x14ac:dyDescent="0.25"/>
    <row r="446" ht="15" customHeight="1" x14ac:dyDescent="0.25"/>
    <row r="447" ht="15" customHeight="1" x14ac:dyDescent="0.25"/>
    <row r="452" ht="15" customHeight="1" x14ac:dyDescent="0.25"/>
    <row r="453" ht="15" customHeight="1" x14ac:dyDescent="0.25"/>
    <row r="454" ht="15" customHeight="1" x14ac:dyDescent="0.25"/>
    <row r="486" ht="15" customHeight="1" x14ac:dyDescent="0.25"/>
    <row r="487" ht="15" customHeight="1" x14ac:dyDescent="0.25"/>
    <row r="493" ht="15" customHeight="1" x14ac:dyDescent="0.25"/>
    <row r="494" ht="15" customHeight="1" x14ac:dyDescent="0.25"/>
    <row r="498" ht="15" customHeight="1" x14ac:dyDescent="0.25"/>
    <row r="499" ht="15" customHeight="1" x14ac:dyDescent="0.25"/>
    <row r="504" ht="15" customHeight="1" x14ac:dyDescent="0.25"/>
    <row r="505" ht="15" customHeight="1" x14ac:dyDescent="0.25"/>
    <row r="506" ht="15" customHeight="1" x14ac:dyDescent="0.25"/>
    <row r="538" ht="15" customHeight="1" x14ac:dyDescent="0.25"/>
    <row r="539" ht="15" customHeight="1" x14ac:dyDescent="0.25"/>
    <row r="545" ht="15" customHeight="1" x14ac:dyDescent="0.25"/>
    <row r="546" ht="15" customHeight="1" x14ac:dyDescent="0.25"/>
    <row r="550" ht="15" customHeight="1" x14ac:dyDescent="0.25"/>
    <row r="551" ht="15" customHeight="1" x14ac:dyDescent="0.25"/>
    <row r="556" ht="15" customHeight="1" x14ac:dyDescent="0.25"/>
    <row r="557" ht="15" customHeight="1" x14ac:dyDescent="0.25"/>
    <row r="558" ht="15" customHeight="1" x14ac:dyDescent="0.25"/>
    <row r="590" ht="15" customHeight="1" x14ac:dyDescent="0.25"/>
    <row r="591" ht="15" customHeight="1" x14ac:dyDescent="0.25"/>
    <row r="597" ht="15" customHeight="1" x14ac:dyDescent="0.25"/>
    <row r="598" ht="15" customHeight="1" x14ac:dyDescent="0.25"/>
    <row r="602" ht="15" customHeight="1" x14ac:dyDescent="0.25"/>
    <row r="603" ht="15" customHeight="1" x14ac:dyDescent="0.25"/>
    <row r="608" ht="15" customHeight="1" x14ac:dyDescent="0.25"/>
    <row r="609" ht="15" customHeight="1" x14ac:dyDescent="0.25"/>
    <row r="610" ht="15" customHeight="1" x14ac:dyDescent="0.25"/>
    <row r="642" ht="15" customHeight="1" x14ac:dyDescent="0.25"/>
    <row r="643" ht="15" customHeight="1" x14ac:dyDescent="0.25"/>
    <row r="649" ht="15" customHeight="1" x14ac:dyDescent="0.25"/>
    <row r="650" ht="15" customHeight="1" x14ac:dyDescent="0.25"/>
    <row r="654" ht="15" customHeight="1" x14ac:dyDescent="0.25"/>
    <row r="655" ht="15" customHeight="1" x14ac:dyDescent="0.25"/>
    <row r="660" ht="15" customHeight="1" x14ac:dyDescent="0.25"/>
    <row r="661" ht="15" customHeight="1" x14ac:dyDescent="0.25"/>
    <row r="662" ht="15" customHeight="1" x14ac:dyDescent="0.25"/>
    <row r="694" ht="15" customHeight="1" x14ac:dyDescent="0.25"/>
    <row r="695" ht="15" customHeight="1" x14ac:dyDescent="0.25"/>
    <row r="701" ht="15" customHeight="1" x14ac:dyDescent="0.25"/>
    <row r="702" ht="15" customHeight="1" x14ac:dyDescent="0.25"/>
    <row r="706" ht="15" customHeight="1" x14ac:dyDescent="0.25"/>
    <row r="707" ht="15" customHeight="1" x14ac:dyDescent="0.25"/>
    <row r="712" ht="15" customHeight="1" x14ac:dyDescent="0.25"/>
    <row r="713" ht="15" customHeight="1" x14ac:dyDescent="0.25"/>
    <row r="714" ht="15" customHeight="1" x14ac:dyDescent="0.25"/>
    <row r="746" ht="15" customHeight="1" x14ac:dyDescent="0.25"/>
    <row r="747" ht="15" customHeight="1" x14ac:dyDescent="0.25"/>
    <row r="753" ht="15" customHeight="1" x14ac:dyDescent="0.25"/>
    <row r="754" ht="15" customHeight="1" x14ac:dyDescent="0.25"/>
    <row r="758" ht="15" customHeight="1" x14ac:dyDescent="0.25"/>
    <row r="759" ht="15" customHeight="1" x14ac:dyDescent="0.25"/>
    <row r="764" ht="15" customHeight="1" x14ac:dyDescent="0.25"/>
    <row r="765" ht="15" customHeight="1" x14ac:dyDescent="0.25"/>
    <row r="766" ht="15" customHeight="1" x14ac:dyDescent="0.25"/>
    <row r="798" ht="15" customHeight="1" x14ac:dyDescent="0.25"/>
    <row r="799" ht="15" customHeight="1" x14ac:dyDescent="0.25"/>
    <row r="805" ht="15" customHeight="1" x14ac:dyDescent="0.25"/>
    <row r="806" ht="15" customHeight="1" x14ac:dyDescent="0.25"/>
    <row r="810" ht="15" customHeight="1" x14ac:dyDescent="0.25"/>
    <row r="811" ht="15" customHeight="1" x14ac:dyDescent="0.25"/>
    <row r="816" ht="15" customHeight="1" x14ac:dyDescent="0.25"/>
    <row r="817" ht="15" customHeight="1" x14ac:dyDescent="0.25"/>
    <row r="818" ht="15" customHeight="1" x14ac:dyDescent="0.25"/>
    <row r="850" ht="15" customHeight="1" x14ac:dyDescent="0.25"/>
    <row r="851" ht="15" customHeight="1" x14ac:dyDescent="0.25"/>
    <row r="857" ht="15" customHeight="1" x14ac:dyDescent="0.25"/>
    <row r="858" ht="15" customHeight="1" x14ac:dyDescent="0.25"/>
    <row r="862" ht="15" customHeight="1" x14ac:dyDescent="0.25"/>
    <row r="863" ht="15" customHeight="1" x14ac:dyDescent="0.25"/>
    <row r="868" ht="15" customHeight="1" x14ac:dyDescent="0.25"/>
    <row r="869" ht="15" customHeight="1" x14ac:dyDescent="0.25"/>
    <row r="870" ht="15" customHeight="1" x14ac:dyDescent="0.25"/>
    <row r="902" ht="15" customHeight="1" x14ac:dyDescent="0.25"/>
    <row r="903" ht="15" customHeight="1" x14ac:dyDescent="0.25"/>
    <row r="909" ht="15" customHeight="1" x14ac:dyDescent="0.25"/>
    <row r="910" ht="15" customHeight="1" x14ac:dyDescent="0.25"/>
    <row r="914" ht="15" customHeight="1" x14ac:dyDescent="0.25"/>
    <row r="915" ht="15" customHeight="1" x14ac:dyDescent="0.25"/>
    <row r="920" ht="15" customHeight="1" x14ac:dyDescent="0.25"/>
    <row r="921" ht="15" customHeight="1" x14ac:dyDescent="0.25"/>
    <row r="922" ht="15" customHeight="1" x14ac:dyDescent="0.25"/>
    <row r="954" ht="15" customHeight="1" x14ac:dyDescent="0.25"/>
    <row r="955" ht="15" customHeight="1" x14ac:dyDescent="0.25"/>
    <row r="961" ht="15" customHeight="1" x14ac:dyDescent="0.25"/>
    <row r="962" ht="15" customHeight="1" x14ac:dyDescent="0.25"/>
    <row r="966" ht="15" customHeight="1" x14ac:dyDescent="0.25"/>
    <row r="967" ht="15" customHeight="1" x14ac:dyDescent="0.25"/>
    <row r="972" ht="15" customHeight="1" x14ac:dyDescent="0.25"/>
    <row r="973" ht="15" customHeight="1" x14ac:dyDescent="0.25"/>
    <row r="974" ht="15" customHeight="1" x14ac:dyDescent="0.25"/>
    <row r="1006" ht="15" customHeight="1" x14ac:dyDescent="0.25"/>
    <row r="1007" ht="15" customHeight="1" x14ac:dyDescent="0.25"/>
    <row r="1013" ht="15" customHeight="1" x14ac:dyDescent="0.25"/>
    <row r="1014" ht="15" customHeight="1" x14ac:dyDescent="0.25"/>
    <row r="1018" ht="15" customHeight="1" x14ac:dyDescent="0.25"/>
    <row r="1019" ht="15" customHeight="1" x14ac:dyDescent="0.25"/>
    <row r="1024" ht="15" customHeight="1" x14ac:dyDescent="0.25"/>
    <row r="1025" ht="15" customHeight="1" x14ac:dyDescent="0.25"/>
    <row r="1026" ht="15" customHeight="1" x14ac:dyDescent="0.25"/>
    <row r="1058" ht="15" customHeight="1" x14ac:dyDescent="0.25"/>
    <row r="1059" ht="15" customHeight="1" x14ac:dyDescent="0.25"/>
    <row r="1065" ht="15" customHeight="1" x14ac:dyDescent="0.25"/>
    <row r="1066" ht="15" customHeight="1" x14ac:dyDescent="0.25"/>
    <row r="1070" ht="15" customHeight="1" x14ac:dyDescent="0.25"/>
    <row r="1071" ht="15" customHeight="1" x14ac:dyDescent="0.25"/>
    <row r="1076" ht="15" customHeight="1" x14ac:dyDescent="0.25"/>
    <row r="1077" ht="15" customHeight="1" x14ac:dyDescent="0.25"/>
    <row r="1078" ht="15" customHeight="1" x14ac:dyDescent="0.25"/>
    <row r="1110" ht="15" customHeight="1" x14ac:dyDescent="0.25"/>
    <row r="1111" ht="15" customHeight="1" x14ac:dyDescent="0.25"/>
    <row r="1117" ht="15" customHeight="1" x14ac:dyDescent="0.25"/>
    <row r="1118" ht="15" customHeight="1" x14ac:dyDescent="0.25"/>
    <row r="1122" ht="15" customHeight="1" x14ac:dyDescent="0.25"/>
    <row r="1123" ht="15" customHeight="1" x14ac:dyDescent="0.25"/>
    <row r="1128" ht="15" customHeight="1" x14ac:dyDescent="0.25"/>
    <row r="1129" ht="15" customHeight="1" x14ac:dyDescent="0.25"/>
    <row r="1130" ht="15" customHeight="1" x14ac:dyDescent="0.25"/>
  </sheetData>
  <mergeCells count="72">
    <mergeCell ref="G39:I39"/>
    <mergeCell ref="J39:L39"/>
    <mergeCell ref="M39:O39"/>
    <mergeCell ref="A38:C38"/>
    <mergeCell ref="D38:F38"/>
    <mergeCell ref="G38:I38"/>
    <mergeCell ref="J38:L38"/>
    <mergeCell ref="M38:O38"/>
    <mergeCell ref="J22:L22"/>
    <mergeCell ref="Q27:R28"/>
    <mergeCell ref="N31:O33"/>
    <mergeCell ref="P31:R33"/>
    <mergeCell ref="J26:L26"/>
    <mergeCell ref="Q36:R38"/>
    <mergeCell ref="J37:L37"/>
    <mergeCell ref="M37:O37"/>
    <mergeCell ref="A35:C35"/>
    <mergeCell ref="D35:F35"/>
    <mergeCell ref="G35:I35"/>
    <mergeCell ref="J35:L35"/>
    <mergeCell ref="M35:O35"/>
    <mergeCell ref="D36:F36"/>
    <mergeCell ref="G36:I36"/>
    <mergeCell ref="J36:L36"/>
    <mergeCell ref="M36:O36"/>
    <mergeCell ref="K42:L42"/>
    <mergeCell ref="M43:N43"/>
    <mergeCell ref="A27:C27"/>
    <mergeCell ref="D27:F27"/>
    <mergeCell ref="G27:I27"/>
    <mergeCell ref="J27:L27"/>
    <mergeCell ref="A28:C28"/>
    <mergeCell ref="D28:F28"/>
    <mergeCell ref="G28:I28"/>
    <mergeCell ref="J28:L28"/>
    <mergeCell ref="A39:C39"/>
    <mergeCell ref="A37:C37"/>
    <mergeCell ref="D37:F37"/>
    <mergeCell ref="G37:I37"/>
    <mergeCell ref="A36:C36"/>
    <mergeCell ref="D39:F39"/>
    <mergeCell ref="A26:C26"/>
    <mergeCell ref="D26:F26"/>
    <mergeCell ref="A19:C19"/>
    <mergeCell ref="D19:F19"/>
    <mergeCell ref="G26:I26"/>
    <mergeCell ref="A20:C20"/>
    <mergeCell ref="D20:F20"/>
    <mergeCell ref="G20:I20"/>
    <mergeCell ref="G22:I22"/>
    <mergeCell ref="Q9:R10"/>
    <mergeCell ref="Q14:R15"/>
    <mergeCell ref="J4:N4"/>
    <mergeCell ref="O4:Q4"/>
    <mergeCell ref="G19:I19"/>
    <mergeCell ref="J19:L19"/>
    <mergeCell ref="J20:L20"/>
    <mergeCell ref="A22:C22"/>
    <mergeCell ref="D22:F22"/>
    <mergeCell ref="G3:R3"/>
    <mergeCell ref="G4:I4"/>
    <mergeCell ref="Q20:R21"/>
    <mergeCell ref="A21:C21"/>
    <mergeCell ref="D21:F21"/>
    <mergeCell ref="G21:I21"/>
    <mergeCell ref="J21:L21"/>
    <mergeCell ref="A1:C5"/>
    <mergeCell ref="G1:M1"/>
    <mergeCell ref="P1:R1"/>
    <mergeCell ref="G2:I2"/>
    <mergeCell ref="L2:M2"/>
    <mergeCell ref="P2:R2"/>
  </mergeCells>
  <pageMargins left="0.7" right="0.7" top="0.75" bottom="0.75" header="0.3" footer="0.3"/>
  <pageSetup paperSize="9" orientation="portrait" r:id="rId1"/>
  <headerFooter>
    <oddHeader>&amp;L&amp;8PEDAGOŠKI FAKULTET&amp;C&amp;8ODSJEK ZA MATEMATIKU I FIZIKU&amp;R&amp;8SMJER  ZA MATEMATIKU I INFORMATIKU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0"/>
  <sheetViews>
    <sheetView view="pageLayout" topLeftCell="A6" workbookViewId="0">
      <selection activeCell="A15" sqref="A15:O15"/>
    </sheetView>
  </sheetViews>
  <sheetFormatPr defaultColWidth="8.42578125" defaultRowHeight="15" x14ac:dyDescent="0.25"/>
  <cols>
    <col min="1" max="16" width="4.7109375" style="1" customWidth="1"/>
    <col min="17" max="18" width="2.42578125" style="1" customWidth="1"/>
    <col min="19" max="20" width="20.140625" style="1" customWidth="1"/>
    <col min="21" max="16384" width="8.42578125" style="1"/>
  </cols>
  <sheetData>
    <row r="1" spans="1:18" x14ac:dyDescent="0.25">
      <c r="A1" s="241"/>
      <c r="B1" s="242"/>
      <c r="C1" s="243"/>
      <c r="E1" s="4" t="s">
        <v>1</v>
      </c>
      <c r="F1" s="5"/>
      <c r="G1" s="250" t="str">
        <f>OPCI_PODACI!B19</f>
        <v>Felić Zerina</v>
      </c>
      <c r="H1" s="250"/>
      <c r="I1" s="250"/>
      <c r="J1" s="250"/>
      <c r="K1" s="250"/>
      <c r="L1" s="250"/>
      <c r="M1" s="250"/>
      <c r="N1" s="5" t="s">
        <v>2</v>
      </c>
      <c r="O1" s="5"/>
      <c r="P1" s="251">
        <f>OPCI_PODACI!C19</f>
        <v>0</v>
      </c>
      <c r="Q1" s="250"/>
      <c r="R1" s="252"/>
    </row>
    <row r="2" spans="1:18" x14ac:dyDescent="0.25">
      <c r="A2" s="244"/>
      <c r="B2" s="245"/>
      <c r="C2" s="246"/>
      <c r="D2" s="89"/>
      <c r="E2" s="6" t="s">
        <v>4</v>
      </c>
      <c r="F2" s="7"/>
      <c r="G2" s="250">
        <f>OPCI_PODACI!D19</f>
        <v>0</v>
      </c>
      <c r="H2" s="250"/>
      <c r="I2" s="250"/>
      <c r="J2" s="7" t="s">
        <v>5</v>
      </c>
      <c r="K2" s="7"/>
      <c r="L2" s="250" t="str">
        <f>OPCI_PODACI!C2</f>
        <v>2014/15.</v>
      </c>
      <c r="M2" s="250"/>
      <c r="N2" s="7" t="s">
        <v>6</v>
      </c>
      <c r="O2" s="7"/>
      <c r="P2" s="253" t="str">
        <f>OPCI_PODACI!C3</f>
        <v>V</v>
      </c>
      <c r="Q2" s="253"/>
      <c r="R2" s="254"/>
    </row>
    <row r="3" spans="1:18" ht="15.75" x14ac:dyDescent="0.25">
      <c r="A3" s="244"/>
      <c r="B3" s="245"/>
      <c r="C3" s="246"/>
      <c r="D3" s="89"/>
      <c r="E3" s="6" t="s">
        <v>8</v>
      </c>
      <c r="F3" s="7"/>
      <c r="G3" s="255" t="str">
        <f>OPCI_PODACI!C4</f>
        <v>FILMSKA RTV KULTURA</v>
      </c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6"/>
    </row>
    <row r="4" spans="1:18" x14ac:dyDescent="0.25">
      <c r="A4" s="244"/>
      <c r="B4" s="245"/>
      <c r="C4" s="246"/>
      <c r="D4" s="89"/>
      <c r="E4" s="6" t="s">
        <v>9</v>
      </c>
      <c r="F4" s="7"/>
      <c r="G4" s="250">
        <f>OPCI_PODACI!C5</f>
        <v>5</v>
      </c>
      <c r="H4" s="250"/>
      <c r="I4" s="250"/>
      <c r="J4" s="257" t="s">
        <v>10</v>
      </c>
      <c r="K4" s="257"/>
      <c r="L4" s="257"/>
      <c r="M4" s="257"/>
      <c r="N4" s="257"/>
      <c r="O4" s="250" t="str">
        <f>OPCI_PODACI!C6</f>
        <v>2 + 2 + 0</v>
      </c>
      <c r="P4" s="250"/>
      <c r="Q4" s="250"/>
      <c r="R4" s="8"/>
    </row>
    <row r="5" spans="1:18" x14ac:dyDescent="0.25">
      <c r="A5" s="247"/>
      <c r="B5" s="248"/>
      <c r="C5" s="249"/>
      <c r="D5" s="8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18" x14ac:dyDescent="0.25">
      <c r="B6" s="89"/>
      <c r="C6" s="89"/>
      <c r="D6" s="89"/>
    </row>
    <row r="7" spans="1:18" x14ac:dyDescent="0.25">
      <c r="A7" s="12" t="s">
        <v>11</v>
      </c>
      <c r="B7" s="13"/>
      <c r="C7" s="13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9" spans="1:18" x14ac:dyDescent="0.25">
      <c r="A9" s="59" t="str">
        <f>PRISUSTVO_PR!C3</f>
        <v>3.10.</v>
      </c>
      <c r="B9" s="59" t="str">
        <f>PRISUSTVO_PR!D3</f>
        <v>10.10.</v>
      </c>
      <c r="C9" s="59" t="str">
        <f>PRISUSTVO_PR!E3</f>
        <v>17.10.</v>
      </c>
      <c r="D9" s="59" t="str">
        <f>PRISUSTVO_PR!F3</f>
        <v>24.10.</v>
      </c>
      <c r="E9" s="59" t="str">
        <f>PRISUSTVO_PR!G3</f>
        <v>31.10.</v>
      </c>
      <c r="F9" s="59" t="str">
        <f>PRISUSTVO_PR!H3</f>
        <v>7.11.</v>
      </c>
      <c r="G9" s="59" t="str">
        <f>PRISUSTVO_PR!I3</f>
        <v>14.11.</v>
      </c>
      <c r="H9" s="59" t="str">
        <f>PRISUSTVO_PR!J3</f>
        <v>21.11.</v>
      </c>
      <c r="I9" s="59" t="str">
        <f>PRISUSTVO_PR!K3</f>
        <v>28.11.</v>
      </c>
      <c r="J9" s="59" t="str">
        <f>PRISUSTVO_PR!L3</f>
        <v>5.12.</v>
      </c>
      <c r="K9" s="59" t="str">
        <f>PRISUSTVO_PR!M3</f>
        <v>12.12.</v>
      </c>
      <c r="L9" s="59" t="str">
        <f>PRISUSTVO_PR!N3</f>
        <v>19.12.</v>
      </c>
      <c r="M9" s="59" t="str">
        <f>PRISUSTVO_PR!O3</f>
        <v>26.12.</v>
      </c>
      <c r="N9" s="59" t="str">
        <f>PRISUSTVO_PR!P3</f>
        <v>3.1.</v>
      </c>
      <c r="O9" s="59" t="str">
        <f>PRISUSTVO_PR!Q3</f>
        <v>9.1.</v>
      </c>
      <c r="Q9" s="258">
        <f>PRISUSTVO_PR!S11</f>
        <v>3</v>
      </c>
      <c r="R9" s="259"/>
    </row>
    <row r="10" spans="1:18" x14ac:dyDescent="0.25">
      <c r="A10" s="14">
        <f>IF(PRISUSTVO_PR!C11=1,1,IF(PRISUSTVO_PR!C11=2,2,IF(PRISUSTVO_PR!C11=3,3,0)))</f>
        <v>2</v>
      </c>
      <c r="B10" s="14">
        <f>IF(PRISUSTVO_PR!D11=1,1,IF(PRISUSTVO_PR!D11=2,2,IF(PRISUSTVO_PR!D11=3,3,0)))</f>
        <v>2</v>
      </c>
      <c r="C10" s="14">
        <f>IF(PRISUSTVO_PR!E11=1,1,IF(PRISUSTVO_PR!E11=2,2,IF(PRISUSTVO_PR!E11=3,3,0)))</f>
        <v>2</v>
      </c>
      <c r="D10" s="14">
        <f>IF(PRISUSTVO_PR!F11=1,1,IF(PRISUSTVO_PR!F11=2,2,IF(PRISUSTVO_PR!F11=3,3,0)))</f>
        <v>2</v>
      </c>
      <c r="E10" s="14">
        <f>IF(PRISUSTVO_PR!G11=1,1,IF(PRISUSTVO_PR!G11=2,2,IF(PRISUSTVO_PR!G11=3,3,0)))</f>
        <v>0</v>
      </c>
      <c r="F10" s="14">
        <f>IF(PRISUSTVO_PR!H11=1,1,IF(PRISUSTVO_PR!H11=2,2,IF(PRISUSTVO_PR!H11=3,3,0)))</f>
        <v>2</v>
      </c>
      <c r="G10" s="14">
        <f>IF(PRISUSTVO_PR!I11=1,1,IF(PRISUSTVO_PR!I11=2,2,IF(PRISUSTVO_PR!I11=3,3,0)))</f>
        <v>2</v>
      </c>
      <c r="H10" s="14">
        <f>IF(PRISUSTVO_PR!J11=1,1,IF(PRISUSTVO_PR!J11=2,2,IF(PRISUSTVO_PR!J11=3,3,0)))</f>
        <v>2</v>
      </c>
      <c r="I10" s="14">
        <f>IF(PRISUSTVO_PR!K11=1,1,IF(PRISUSTVO_PR!K11=2,2,IF(PRISUSTVO_PR!K11=3,3,0)))</f>
        <v>2</v>
      </c>
      <c r="J10" s="14">
        <f>IF(PRISUSTVO_PR!L11=1,1,IF(PRISUSTVO_PR!L11=2,2,IF(PRISUSTVO_PR!L11=3,3,0)))</f>
        <v>2</v>
      </c>
      <c r="K10" s="14">
        <f>IF(PRISUSTVO_PR!M11=1,1,IF(PRISUSTVO_PR!M11=2,2,IF(PRISUSTVO_PR!M11=3,3,0)))</f>
        <v>2</v>
      </c>
      <c r="L10" s="14">
        <f>IF(PRISUSTVO_PR!N11=1,1,IF(PRISUSTVO_PR!N11=2,2,IF(PRISUSTVO_PR!N11=3,3,0)))</f>
        <v>0</v>
      </c>
      <c r="M10" s="14">
        <f>IF(PRISUSTVO_PR!O11=1,1,IF(PRISUSTVO_PR!O11=2,2,IF(PRISUSTVO_PR!O11=3,3,0)))</f>
        <v>0</v>
      </c>
      <c r="N10" s="14">
        <f>IF(PRISUSTVO_PR!P11=1,1,IF(PRISUSTVO_PR!P11=2,2,IF(PRISUSTVO_PR!P11=3,3,0)))</f>
        <v>2</v>
      </c>
      <c r="O10" s="14">
        <f>IF(PRISUSTVO_PR!Q11=1,1,IF(PRISUSTVO_PR!Q11=2,2,IF(PRISUSTVO_PR!Q11=3,3,0)))</f>
        <v>2</v>
      </c>
      <c r="Q10" s="260"/>
      <c r="R10" s="261"/>
    </row>
    <row r="12" spans="1:18" x14ac:dyDescent="0.25">
      <c r="A12" s="12" t="s">
        <v>12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x14ac:dyDescent="0.25">
      <c r="C13" s="15"/>
    </row>
    <row r="14" spans="1:18" x14ac:dyDescent="0.25">
      <c r="A14" s="60" t="str">
        <f>PRISUSTVO_VJ!C3</f>
        <v>11.10.</v>
      </c>
      <c r="B14" s="60" t="str">
        <f>PRISUSTVO_VJ!D3</f>
        <v>18.10.</v>
      </c>
      <c r="C14" s="60" t="str">
        <f>PRISUSTVO_VJ!E3</f>
        <v>19.10.</v>
      </c>
      <c r="D14" s="60" t="str">
        <f>PRISUSTVO_VJ!F3</f>
        <v>21.10.</v>
      </c>
      <c r="E14" s="60" t="str">
        <f>PRISUSTVO_VJ!G3</f>
        <v>28.10.</v>
      </c>
      <c r="F14" s="60" t="str">
        <f>PRISUSTVO_VJ!H3</f>
        <v>4.11.</v>
      </c>
      <c r="G14" s="60" t="str">
        <f>PRISUSTVO_VJ!I3</f>
        <v>11.11.</v>
      </c>
      <c r="H14" s="60" t="str">
        <f>PRISUSTVO_VJ!J3</f>
        <v>18.11.</v>
      </c>
      <c r="I14" s="60" t="str">
        <f>PRISUSTVO_VJ!K3</f>
        <v>2-12.</v>
      </c>
      <c r="J14" s="60" t="str">
        <f>PRISUSTVO_VJ!L3</f>
        <v>9.12.</v>
      </c>
      <c r="K14" s="60" t="str">
        <f>PRISUSTVO_VJ!M3</f>
        <v>16.12.</v>
      </c>
      <c r="L14" s="60" t="str">
        <f>PRISUSTVO_VJ!N3</f>
        <v>23.12.</v>
      </c>
      <c r="M14" s="60" t="str">
        <f>PRISUSTVO_VJ!O3</f>
        <v>29.12.</v>
      </c>
      <c r="N14" s="60" t="str">
        <f>PRISUSTVO_VJ!P3</f>
        <v>6.1.</v>
      </c>
      <c r="O14" s="60" t="str">
        <f>PRISUSTVO_VJ!Q3</f>
        <v>13.1.</v>
      </c>
      <c r="Q14" s="258">
        <f>PRISUSTVO_VJ!S10</f>
        <v>5</v>
      </c>
      <c r="R14" s="259"/>
    </row>
    <row r="15" spans="1:18" x14ac:dyDescent="0.25">
      <c r="A15" s="26">
        <f>PRISUSTVO_VJ!C11</f>
        <v>0</v>
      </c>
      <c r="B15" s="26">
        <f>PRISUSTVO_VJ!D11</f>
        <v>0</v>
      </c>
      <c r="C15" s="26">
        <f>PRISUSTVO_VJ!E11</f>
        <v>0</v>
      </c>
      <c r="D15" s="26">
        <f>PRISUSTVO_VJ!F11</f>
        <v>0</v>
      </c>
      <c r="E15" s="26">
        <f>PRISUSTVO_VJ!G11</f>
        <v>0</v>
      </c>
      <c r="F15" s="26">
        <f>PRISUSTVO_VJ!H11</f>
        <v>0</v>
      </c>
      <c r="G15" s="26">
        <f>PRISUSTVO_VJ!I11</f>
        <v>0</v>
      </c>
      <c r="H15" s="26">
        <f>PRISUSTVO_VJ!J11</f>
        <v>0</v>
      </c>
      <c r="I15" s="26">
        <f>PRISUSTVO_VJ!K11</f>
        <v>0</v>
      </c>
      <c r="J15" s="26">
        <f>PRISUSTVO_VJ!L11</f>
        <v>0</v>
      </c>
      <c r="K15" s="26">
        <f>PRISUSTVO_VJ!M11</f>
        <v>0</v>
      </c>
      <c r="L15" s="26">
        <f>PRISUSTVO_VJ!N11</f>
        <v>0</v>
      </c>
      <c r="M15" s="26">
        <f>PRISUSTVO_VJ!O11</f>
        <v>0</v>
      </c>
      <c r="N15" s="26">
        <f>PRISUSTVO_VJ!P11</f>
        <v>0</v>
      </c>
      <c r="O15" s="26">
        <f>PRISUSTVO_VJ!Q11</f>
        <v>0</v>
      </c>
      <c r="P15" s="89"/>
      <c r="Q15" s="260"/>
      <c r="R15" s="261"/>
    </row>
    <row r="16" spans="1:18" ht="18.75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89"/>
      <c r="Q16" s="61"/>
      <c r="R16" s="61"/>
    </row>
    <row r="17" spans="1:18" ht="18.75" x14ac:dyDescent="0.25">
      <c r="A17" s="93" t="s">
        <v>88</v>
      </c>
      <c r="B17" s="93"/>
      <c r="C17" s="93"/>
      <c r="D17" s="93"/>
      <c r="E17" s="93"/>
      <c r="F17" s="93"/>
      <c r="G17" s="21"/>
      <c r="H17" s="21"/>
      <c r="I17" s="21"/>
      <c r="J17" s="21"/>
      <c r="K17" s="21"/>
      <c r="L17" s="21"/>
      <c r="M17" s="21"/>
      <c r="N17" s="21"/>
      <c r="O17" s="21"/>
      <c r="P17" s="89"/>
      <c r="Q17" s="61"/>
      <c r="R17" s="61"/>
    </row>
    <row r="18" spans="1:18" ht="18.75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89"/>
      <c r="Q18" s="61"/>
      <c r="R18" s="61"/>
    </row>
    <row r="19" spans="1:18" ht="18.75" x14ac:dyDescent="0.25">
      <c r="A19" s="297" t="s">
        <v>28</v>
      </c>
      <c r="B19" s="297"/>
      <c r="C19" s="297"/>
      <c r="D19" s="277" t="s">
        <v>22</v>
      </c>
      <c r="E19" s="277"/>
      <c r="F19" s="277"/>
      <c r="G19" s="277" t="s">
        <v>29</v>
      </c>
      <c r="H19" s="277"/>
      <c r="I19" s="277"/>
      <c r="J19" s="277" t="s">
        <v>14</v>
      </c>
      <c r="K19" s="277"/>
      <c r="L19" s="277"/>
      <c r="M19" s="21"/>
      <c r="N19" s="21"/>
      <c r="O19" s="21"/>
      <c r="P19" s="89"/>
      <c r="Q19" s="61"/>
      <c r="R19" s="61"/>
    </row>
    <row r="20" spans="1:18" ht="18.75" customHeight="1" x14ac:dyDescent="0.25">
      <c r="A20" s="298" t="str">
        <f>OPCI_PODACI!C51</f>
        <v>14.11.2011.</v>
      </c>
      <c r="B20" s="298"/>
      <c r="C20" s="298"/>
      <c r="D20" s="279">
        <f>KOL_1!H15</f>
        <v>41</v>
      </c>
      <c r="E20" s="279"/>
      <c r="F20" s="279"/>
      <c r="G20" s="278">
        <f>KOL_1!I15</f>
        <v>70.689655172413794</v>
      </c>
      <c r="H20" s="279"/>
      <c r="I20" s="279"/>
      <c r="J20" s="279">
        <f>KOL_1!J15</f>
        <v>14</v>
      </c>
      <c r="K20" s="279"/>
      <c r="L20" s="279"/>
      <c r="M20" s="21"/>
      <c r="N20" s="21"/>
      <c r="O20" s="21"/>
      <c r="P20" s="89"/>
      <c r="Q20" s="258">
        <f>SUM(J20:L21)</f>
        <v>14</v>
      </c>
      <c r="R20" s="259"/>
    </row>
    <row r="21" spans="1:18" ht="18.75" customHeight="1" x14ac:dyDescent="0.25">
      <c r="A21" s="298" t="str">
        <f>OPCI_PODACI!C52</f>
        <v>30.5.2011.</v>
      </c>
      <c r="B21" s="298"/>
      <c r="C21" s="298"/>
      <c r="D21" s="279">
        <f>KOL_2!J15</f>
        <v>56</v>
      </c>
      <c r="E21" s="279"/>
      <c r="F21" s="279"/>
      <c r="G21" s="278">
        <f>KOL_2!K15</f>
        <v>59.574468085106382</v>
      </c>
      <c r="H21" s="279"/>
      <c r="I21" s="279"/>
      <c r="J21" s="279">
        <f>KOL_2!L15</f>
        <v>0</v>
      </c>
      <c r="K21" s="279"/>
      <c r="L21" s="279"/>
      <c r="M21" s="21"/>
      <c r="N21" s="21"/>
      <c r="O21" s="21"/>
      <c r="P21" s="89"/>
      <c r="Q21" s="260"/>
      <c r="R21" s="261"/>
    </row>
    <row r="22" spans="1:18" ht="18.75" customHeight="1" x14ac:dyDescent="0.25">
      <c r="A22" s="298" t="str">
        <f>OPCI_PODACI!C53</f>
        <v>6.6.2011.</v>
      </c>
      <c r="B22" s="298"/>
      <c r="C22" s="298"/>
      <c r="D22" s="279">
        <f>POPRAVNI_KOL!H15</f>
        <v>0</v>
      </c>
      <c r="E22" s="279"/>
      <c r="F22" s="279"/>
      <c r="G22" s="278">
        <f>POPRAVNI_KOL!I15</f>
        <v>0</v>
      </c>
      <c r="H22" s="278"/>
      <c r="I22" s="278"/>
      <c r="J22" s="279">
        <f>POPRAVNI_KOL!J15</f>
        <v>0</v>
      </c>
      <c r="K22" s="279"/>
      <c r="L22" s="279"/>
      <c r="M22" s="21"/>
      <c r="N22" s="21"/>
      <c r="O22" s="21"/>
      <c r="P22" s="89"/>
      <c r="Q22" s="92"/>
      <c r="R22" s="92"/>
    </row>
    <row r="23" spans="1:18" x14ac:dyDescent="0.25">
      <c r="P23" s="89"/>
    </row>
    <row r="24" spans="1:18" ht="15" customHeight="1" x14ac:dyDescent="0.25">
      <c r="A24" s="12" t="s">
        <v>89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Q24" s="57"/>
      <c r="R24" s="57"/>
    </row>
    <row r="25" spans="1:18" ht="15" customHeight="1" x14ac:dyDescent="0.25">
      <c r="Q25" s="57"/>
      <c r="R25" s="57"/>
    </row>
    <row r="26" spans="1:18" x14ac:dyDescent="0.25">
      <c r="A26" s="299" t="s">
        <v>36</v>
      </c>
      <c r="B26" s="299"/>
      <c r="C26" s="299"/>
      <c r="D26" s="300" t="s">
        <v>22</v>
      </c>
      <c r="E26" s="300"/>
      <c r="F26" s="300"/>
      <c r="G26" s="300" t="s">
        <v>29</v>
      </c>
      <c r="H26" s="300"/>
      <c r="I26" s="300"/>
      <c r="J26" s="300" t="s">
        <v>14</v>
      </c>
      <c r="K26" s="300"/>
      <c r="L26" s="300"/>
    </row>
    <row r="27" spans="1:18" x14ac:dyDescent="0.25">
      <c r="A27" s="309" t="str">
        <f>OPCI_PODACI!C61</f>
        <v>14.11.2011.</v>
      </c>
      <c r="B27" s="309"/>
      <c r="C27" s="309"/>
      <c r="D27" s="295">
        <f>DZ_1!I15</f>
        <v>0</v>
      </c>
      <c r="E27" s="295"/>
      <c r="F27" s="295"/>
      <c r="G27" s="296">
        <f>DZ_1!J15</f>
        <v>0</v>
      </c>
      <c r="H27" s="295"/>
      <c r="I27" s="295"/>
      <c r="J27" s="295">
        <f>DZ_1!K15</f>
        <v>0</v>
      </c>
      <c r="K27" s="295"/>
      <c r="L27" s="295"/>
      <c r="Q27" s="258">
        <f>SUM(J27:L28)</f>
        <v>0</v>
      </c>
      <c r="R27" s="259"/>
    </row>
    <row r="28" spans="1:18" x14ac:dyDescent="0.25">
      <c r="A28" s="309" t="str">
        <f>OPCI_PODACI!C62</f>
        <v>21. 3. 2011.</v>
      </c>
      <c r="B28" s="309"/>
      <c r="C28" s="309"/>
      <c r="D28" s="295">
        <f>DZ_2!H15</f>
        <v>0</v>
      </c>
      <c r="E28" s="295"/>
      <c r="F28" s="295"/>
      <c r="G28" s="296">
        <f>DZ_2!I15</f>
        <v>0</v>
      </c>
      <c r="H28" s="295"/>
      <c r="I28" s="295"/>
      <c r="J28" s="295">
        <f>DZ_2!J15</f>
        <v>0</v>
      </c>
      <c r="K28" s="295"/>
      <c r="L28" s="295"/>
      <c r="P28" s="12"/>
      <c r="Q28" s="260"/>
      <c r="R28" s="261"/>
    </row>
    <row r="29" spans="1:18" s="18" customFormat="1" ht="4.5" customHeight="1" x14ac:dyDescent="0.25">
      <c r="A29" s="82"/>
      <c r="B29" s="82"/>
      <c r="C29" s="82"/>
      <c r="D29" s="80"/>
      <c r="E29" s="80"/>
      <c r="F29" s="80"/>
      <c r="G29" s="81"/>
      <c r="H29" s="80"/>
      <c r="I29" s="80"/>
      <c r="J29" s="80"/>
      <c r="K29" s="80"/>
      <c r="L29" s="80"/>
      <c r="M29" s="84"/>
      <c r="N29" s="83"/>
      <c r="O29" s="83"/>
      <c r="P29" s="84"/>
      <c r="Q29" s="85"/>
      <c r="R29" s="85"/>
    </row>
    <row r="30" spans="1:18" s="18" customFormat="1" ht="3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Q30" s="16"/>
      <c r="R30" s="16"/>
    </row>
    <row r="31" spans="1:18" ht="15" customHeight="1" x14ac:dyDescent="0.25">
      <c r="A31" s="12" t="s">
        <v>13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86"/>
      <c r="N31" s="289" t="s">
        <v>80</v>
      </c>
      <c r="O31" s="290"/>
      <c r="P31" s="280">
        <f>[1]suma!F14</f>
        <v>0</v>
      </c>
      <c r="Q31" s="281"/>
      <c r="R31" s="282"/>
    </row>
    <row r="32" spans="1:18" ht="6.7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87"/>
      <c r="N32" s="291"/>
      <c r="O32" s="292"/>
      <c r="P32" s="283"/>
      <c r="Q32" s="284"/>
      <c r="R32" s="285"/>
    </row>
    <row r="33" spans="1:18" ht="6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87"/>
      <c r="N33" s="293"/>
      <c r="O33" s="294"/>
      <c r="P33" s="286"/>
      <c r="Q33" s="287"/>
      <c r="R33" s="288"/>
    </row>
    <row r="34" spans="1:18" ht="4.5" customHeight="1" x14ac:dyDescent="0.25">
      <c r="M34" s="12"/>
      <c r="N34" s="12"/>
      <c r="O34" s="12"/>
      <c r="Q34" s="16"/>
      <c r="R34" s="16"/>
    </row>
    <row r="35" spans="1:18" ht="15" customHeight="1" x14ac:dyDescent="0.25">
      <c r="A35" s="262"/>
      <c r="B35" s="263"/>
      <c r="C35" s="264"/>
      <c r="D35" s="265" t="s">
        <v>43</v>
      </c>
      <c r="E35" s="266"/>
      <c r="F35" s="267"/>
      <c r="G35" s="268" t="s">
        <v>22</v>
      </c>
      <c r="H35" s="269"/>
      <c r="I35" s="270"/>
      <c r="J35" s="268" t="s">
        <v>24</v>
      </c>
      <c r="K35" s="269"/>
      <c r="L35" s="270"/>
      <c r="M35" s="268" t="s">
        <v>14</v>
      </c>
      <c r="N35" s="269"/>
      <c r="O35" s="270"/>
    </row>
    <row r="36" spans="1:18" ht="15" customHeight="1" x14ac:dyDescent="0.25">
      <c r="A36" s="303" t="s">
        <v>18</v>
      </c>
      <c r="B36" s="304"/>
      <c r="C36" s="305"/>
      <c r="D36" s="306"/>
      <c r="E36" s="307"/>
      <c r="F36" s="308"/>
      <c r="G36" s="262"/>
      <c r="H36" s="263"/>
      <c r="I36" s="264"/>
      <c r="J36" s="262"/>
      <c r="K36" s="263"/>
      <c r="L36" s="264"/>
      <c r="M36" s="262"/>
      <c r="N36" s="263"/>
      <c r="O36" s="264"/>
      <c r="Q36" s="271"/>
      <c r="R36" s="272"/>
    </row>
    <row r="37" spans="1:18" x14ac:dyDescent="0.25">
      <c r="A37" s="303" t="s">
        <v>19</v>
      </c>
      <c r="B37" s="304"/>
      <c r="C37" s="305"/>
      <c r="D37" s="306"/>
      <c r="E37" s="307"/>
      <c r="F37" s="308"/>
      <c r="G37" s="262"/>
      <c r="H37" s="263"/>
      <c r="I37" s="264"/>
      <c r="J37" s="262"/>
      <c r="K37" s="263"/>
      <c r="L37" s="264"/>
      <c r="M37" s="262"/>
      <c r="N37" s="263"/>
      <c r="O37" s="264"/>
      <c r="Q37" s="273"/>
      <c r="R37" s="274"/>
    </row>
    <row r="38" spans="1:18" x14ac:dyDescent="0.25">
      <c r="A38" s="303" t="s">
        <v>47</v>
      </c>
      <c r="B38" s="304"/>
      <c r="C38" s="305"/>
      <c r="D38" s="306"/>
      <c r="E38" s="307"/>
      <c r="F38" s="308"/>
      <c r="G38" s="262"/>
      <c r="H38" s="263"/>
      <c r="I38" s="264"/>
      <c r="J38" s="262"/>
      <c r="K38" s="263"/>
      <c r="L38" s="264"/>
      <c r="M38" s="262"/>
      <c r="N38" s="263"/>
      <c r="O38" s="264"/>
      <c r="Q38" s="275"/>
      <c r="R38" s="276"/>
    </row>
    <row r="39" spans="1:18" s="19" customFormat="1" x14ac:dyDescent="0.25">
      <c r="A39" s="303" t="s">
        <v>49</v>
      </c>
      <c r="B39" s="304"/>
      <c r="C39" s="305"/>
      <c r="D39" s="306"/>
      <c r="E39" s="307"/>
      <c r="F39" s="308"/>
      <c r="G39" s="262"/>
      <c r="H39" s="263"/>
      <c r="I39" s="264"/>
      <c r="J39" s="262"/>
      <c r="K39" s="263"/>
      <c r="L39" s="264"/>
      <c r="M39" s="262"/>
      <c r="N39" s="263"/>
      <c r="O39" s="264"/>
      <c r="P39" s="1"/>
      <c r="Q39" s="1"/>
      <c r="R39" s="1"/>
    </row>
    <row r="40" spans="1:18" s="19" customFormat="1" ht="15.75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</row>
    <row r="42" spans="1:18" x14ac:dyDescent="0.25">
      <c r="A42" s="65" t="s">
        <v>52</v>
      </c>
      <c r="B42" s="66"/>
      <c r="C42" s="66"/>
      <c r="D42" s="66"/>
      <c r="E42" s="66"/>
      <c r="F42" s="67"/>
      <c r="G42" s="66" t="s">
        <v>53</v>
      </c>
      <c r="H42" s="66"/>
      <c r="I42" s="66"/>
      <c r="J42" s="66"/>
      <c r="K42" s="302"/>
      <c r="L42" s="302"/>
      <c r="M42" s="68" t="s">
        <v>57</v>
      </c>
      <c r="N42" s="68"/>
      <c r="O42" s="68" t="s">
        <v>59</v>
      </c>
      <c r="P42" s="68"/>
      <c r="Q42" s="68" t="s">
        <v>56</v>
      </c>
      <c r="R42" s="69"/>
    </row>
    <row r="43" spans="1:18" x14ac:dyDescent="0.25">
      <c r="A43" s="70"/>
      <c r="B43" s="71"/>
      <c r="C43" s="71"/>
      <c r="D43" s="71"/>
      <c r="E43" s="71"/>
      <c r="F43" s="71"/>
      <c r="G43" s="71"/>
      <c r="H43" s="71"/>
      <c r="I43" s="71"/>
      <c r="J43" s="71"/>
      <c r="K43" s="72" t="s">
        <v>58</v>
      </c>
      <c r="L43" s="72"/>
      <c r="M43" s="301" t="s">
        <v>73</v>
      </c>
      <c r="N43" s="301"/>
      <c r="O43" s="73"/>
      <c r="P43" s="88" t="s">
        <v>54</v>
      </c>
      <c r="Q43" s="88"/>
      <c r="R43" s="75"/>
    </row>
    <row r="44" spans="1:18" ht="15.75" thickBot="1" x14ac:dyDescent="0.3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</row>
    <row r="46" spans="1:18" x14ac:dyDescent="0.25">
      <c r="H46" s="1" t="s">
        <v>55</v>
      </c>
      <c r="L46" s="90"/>
      <c r="M46" s="90"/>
      <c r="N46" s="90"/>
      <c r="O46" s="90"/>
      <c r="P46" s="90"/>
      <c r="Q46" s="90"/>
      <c r="R46" s="90"/>
    </row>
    <row r="57" ht="15" customHeight="1" x14ac:dyDescent="0.25"/>
    <row r="58" ht="15" customHeight="1" x14ac:dyDescent="0.25"/>
    <row r="64" ht="15" customHeight="1" x14ac:dyDescent="0.25"/>
    <row r="65" ht="15" customHeight="1" x14ac:dyDescent="0.25"/>
    <row r="70" ht="15" customHeight="1" x14ac:dyDescent="0.25"/>
    <row r="71" ht="15" customHeight="1" x14ac:dyDescent="0.25"/>
    <row r="76" ht="15" customHeight="1" x14ac:dyDescent="0.25"/>
    <row r="77" ht="15" customHeight="1" x14ac:dyDescent="0.25"/>
    <row r="78" ht="15" customHeight="1" x14ac:dyDescent="0.25"/>
    <row r="82" ht="15" customHeight="1" x14ac:dyDescent="0.25"/>
    <row r="83" ht="15" customHeight="1" x14ac:dyDescent="0.25"/>
    <row r="88" ht="15" customHeight="1" x14ac:dyDescent="0.25"/>
    <row r="89" ht="15" customHeight="1" x14ac:dyDescent="0.25"/>
    <row r="90" ht="15" customHeight="1" x14ac:dyDescent="0.25"/>
    <row r="122" ht="15" customHeight="1" x14ac:dyDescent="0.25"/>
    <row r="123" ht="15" customHeight="1" x14ac:dyDescent="0.25"/>
    <row r="129" ht="15" customHeight="1" x14ac:dyDescent="0.25"/>
    <row r="130" ht="15" customHeight="1" x14ac:dyDescent="0.25"/>
    <row r="134" ht="15" customHeight="1" x14ac:dyDescent="0.25"/>
    <row r="135" ht="15" customHeight="1" x14ac:dyDescent="0.25"/>
    <row r="140" ht="15" customHeight="1" x14ac:dyDescent="0.25"/>
    <row r="141" ht="15" customHeight="1" x14ac:dyDescent="0.25"/>
    <row r="142" ht="15" customHeight="1" x14ac:dyDescent="0.25"/>
    <row r="174" ht="15" customHeight="1" x14ac:dyDescent="0.25"/>
    <row r="175" ht="15" customHeight="1" x14ac:dyDescent="0.25"/>
    <row r="181" ht="15" customHeight="1" x14ac:dyDescent="0.25"/>
    <row r="182" ht="15" customHeight="1" x14ac:dyDescent="0.25"/>
    <row r="186" ht="15" customHeight="1" x14ac:dyDescent="0.25"/>
    <row r="187" ht="15" customHeight="1" x14ac:dyDescent="0.25"/>
    <row r="192" ht="15" customHeight="1" x14ac:dyDescent="0.25"/>
    <row r="193" ht="15" customHeight="1" x14ac:dyDescent="0.25"/>
    <row r="194" ht="15" customHeight="1" x14ac:dyDescent="0.25"/>
    <row r="226" ht="15" customHeight="1" x14ac:dyDescent="0.25"/>
    <row r="227" ht="15" customHeight="1" x14ac:dyDescent="0.25"/>
    <row r="233" ht="15" customHeight="1" x14ac:dyDescent="0.25"/>
    <row r="234" ht="15" customHeight="1" x14ac:dyDescent="0.25"/>
    <row r="238" ht="15" customHeight="1" x14ac:dyDescent="0.25"/>
    <row r="239" ht="15" customHeight="1" x14ac:dyDescent="0.25"/>
    <row r="244" ht="15" customHeight="1" x14ac:dyDescent="0.25"/>
    <row r="245" ht="15" customHeight="1" x14ac:dyDescent="0.25"/>
    <row r="246" ht="15" customHeight="1" x14ac:dyDescent="0.25"/>
    <row r="278" ht="15" customHeight="1" x14ac:dyDescent="0.25"/>
    <row r="279" ht="15" customHeight="1" x14ac:dyDescent="0.25"/>
    <row r="285" ht="15" customHeight="1" x14ac:dyDescent="0.25"/>
    <row r="286" ht="15" customHeight="1" x14ac:dyDescent="0.25"/>
    <row r="290" ht="15" customHeight="1" x14ac:dyDescent="0.25"/>
    <row r="291" ht="15" customHeight="1" x14ac:dyDescent="0.25"/>
    <row r="296" ht="15" customHeight="1" x14ac:dyDescent="0.25"/>
    <row r="297" ht="15" customHeight="1" x14ac:dyDescent="0.25"/>
    <row r="298" ht="15" customHeight="1" x14ac:dyDescent="0.25"/>
    <row r="330" ht="15" customHeight="1" x14ac:dyDescent="0.25"/>
    <row r="331" ht="15" customHeight="1" x14ac:dyDescent="0.25"/>
    <row r="337" ht="15" customHeight="1" x14ac:dyDescent="0.25"/>
    <row r="338" ht="15" customHeight="1" x14ac:dyDescent="0.25"/>
    <row r="342" ht="15" customHeight="1" x14ac:dyDescent="0.25"/>
    <row r="343" ht="15" customHeight="1" x14ac:dyDescent="0.25"/>
    <row r="348" ht="15" customHeight="1" x14ac:dyDescent="0.25"/>
    <row r="349" ht="15" customHeight="1" x14ac:dyDescent="0.25"/>
    <row r="350" ht="15" customHeight="1" x14ac:dyDescent="0.25"/>
    <row r="382" ht="15" customHeight="1" x14ac:dyDescent="0.25"/>
    <row r="383" ht="15" customHeight="1" x14ac:dyDescent="0.25"/>
    <row r="389" ht="15" customHeight="1" x14ac:dyDescent="0.25"/>
    <row r="390" ht="15" customHeight="1" x14ac:dyDescent="0.25"/>
    <row r="394" ht="15" customHeight="1" x14ac:dyDescent="0.25"/>
    <row r="395" ht="15" customHeight="1" x14ac:dyDescent="0.25"/>
    <row r="400" ht="15" customHeight="1" x14ac:dyDescent="0.25"/>
    <row r="401" ht="15" customHeight="1" x14ac:dyDescent="0.25"/>
    <row r="402" ht="15" customHeight="1" x14ac:dyDescent="0.25"/>
    <row r="434" ht="15" customHeight="1" x14ac:dyDescent="0.25"/>
    <row r="435" ht="15" customHeight="1" x14ac:dyDescent="0.25"/>
    <row r="441" ht="15" customHeight="1" x14ac:dyDescent="0.25"/>
    <row r="442" ht="15" customHeight="1" x14ac:dyDescent="0.25"/>
    <row r="446" ht="15" customHeight="1" x14ac:dyDescent="0.25"/>
    <row r="447" ht="15" customHeight="1" x14ac:dyDescent="0.25"/>
    <row r="452" ht="15" customHeight="1" x14ac:dyDescent="0.25"/>
    <row r="453" ht="15" customHeight="1" x14ac:dyDescent="0.25"/>
    <row r="454" ht="15" customHeight="1" x14ac:dyDescent="0.25"/>
    <row r="486" ht="15" customHeight="1" x14ac:dyDescent="0.25"/>
    <row r="487" ht="15" customHeight="1" x14ac:dyDescent="0.25"/>
    <row r="493" ht="15" customHeight="1" x14ac:dyDescent="0.25"/>
    <row r="494" ht="15" customHeight="1" x14ac:dyDescent="0.25"/>
    <row r="498" ht="15" customHeight="1" x14ac:dyDescent="0.25"/>
    <row r="499" ht="15" customHeight="1" x14ac:dyDescent="0.25"/>
    <row r="504" ht="15" customHeight="1" x14ac:dyDescent="0.25"/>
    <row r="505" ht="15" customHeight="1" x14ac:dyDescent="0.25"/>
    <row r="506" ht="15" customHeight="1" x14ac:dyDescent="0.25"/>
    <row r="538" ht="15" customHeight="1" x14ac:dyDescent="0.25"/>
    <row r="539" ht="15" customHeight="1" x14ac:dyDescent="0.25"/>
    <row r="545" ht="15" customHeight="1" x14ac:dyDescent="0.25"/>
    <row r="546" ht="15" customHeight="1" x14ac:dyDescent="0.25"/>
    <row r="550" ht="15" customHeight="1" x14ac:dyDescent="0.25"/>
    <row r="551" ht="15" customHeight="1" x14ac:dyDescent="0.25"/>
    <row r="556" ht="15" customHeight="1" x14ac:dyDescent="0.25"/>
    <row r="557" ht="15" customHeight="1" x14ac:dyDescent="0.25"/>
    <row r="558" ht="15" customHeight="1" x14ac:dyDescent="0.25"/>
    <row r="590" ht="15" customHeight="1" x14ac:dyDescent="0.25"/>
    <row r="591" ht="15" customHeight="1" x14ac:dyDescent="0.25"/>
    <row r="597" ht="15" customHeight="1" x14ac:dyDescent="0.25"/>
    <row r="598" ht="15" customHeight="1" x14ac:dyDescent="0.25"/>
    <row r="602" ht="15" customHeight="1" x14ac:dyDescent="0.25"/>
    <row r="603" ht="15" customHeight="1" x14ac:dyDescent="0.25"/>
    <row r="608" ht="15" customHeight="1" x14ac:dyDescent="0.25"/>
    <row r="609" ht="15" customHeight="1" x14ac:dyDescent="0.25"/>
    <row r="610" ht="15" customHeight="1" x14ac:dyDescent="0.25"/>
    <row r="642" ht="15" customHeight="1" x14ac:dyDescent="0.25"/>
    <row r="643" ht="15" customHeight="1" x14ac:dyDescent="0.25"/>
    <row r="649" ht="15" customHeight="1" x14ac:dyDescent="0.25"/>
    <row r="650" ht="15" customHeight="1" x14ac:dyDescent="0.25"/>
    <row r="654" ht="15" customHeight="1" x14ac:dyDescent="0.25"/>
    <row r="655" ht="15" customHeight="1" x14ac:dyDescent="0.25"/>
    <row r="660" ht="15" customHeight="1" x14ac:dyDescent="0.25"/>
    <row r="661" ht="15" customHeight="1" x14ac:dyDescent="0.25"/>
    <row r="662" ht="15" customHeight="1" x14ac:dyDescent="0.25"/>
    <row r="694" ht="15" customHeight="1" x14ac:dyDescent="0.25"/>
    <row r="695" ht="15" customHeight="1" x14ac:dyDescent="0.25"/>
    <row r="701" ht="15" customHeight="1" x14ac:dyDescent="0.25"/>
    <row r="702" ht="15" customHeight="1" x14ac:dyDescent="0.25"/>
    <row r="706" ht="15" customHeight="1" x14ac:dyDescent="0.25"/>
    <row r="707" ht="15" customHeight="1" x14ac:dyDescent="0.25"/>
    <row r="712" ht="15" customHeight="1" x14ac:dyDescent="0.25"/>
    <row r="713" ht="15" customHeight="1" x14ac:dyDescent="0.25"/>
    <row r="714" ht="15" customHeight="1" x14ac:dyDescent="0.25"/>
    <row r="746" ht="15" customHeight="1" x14ac:dyDescent="0.25"/>
    <row r="747" ht="15" customHeight="1" x14ac:dyDescent="0.25"/>
    <row r="753" ht="15" customHeight="1" x14ac:dyDescent="0.25"/>
    <row r="754" ht="15" customHeight="1" x14ac:dyDescent="0.25"/>
    <row r="758" ht="15" customHeight="1" x14ac:dyDescent="0.25"/>
    <row r="759" ht="15" customHeight="1" x14ac:dyDescent="0.25"/>
    <row r="764" ht="15" customHeight="1" x14ac:dyDescent="0.25"/>
    <row r="765" ht="15" customHeight="1" x14ac:dyDescent="0.25"/>
    <row r="766" ht="15" customHeight="1" x14ac:dyDescent="0.25"/>
    <row r="798" ht="15" customHeight="1" x14ac:dyDescent="0.25"/>
    <row r="799" ht="15" customHeight="1" x14ac:dyDescent="0.25"/>
    <row r="805" ht="15" customHeight="1" x14ac:dyDescent="0.25"/>
    <row r="806" ht="15" customHeight="1" x14ac:dyDescent="0.25"/>
    <row r="810" ht="15" customHeight="1" x14ac:dyDescent="0.25"/>
    <row r="811" ht="15" customHeight="1" x14ac:dyDescent="0.25"/>
    <row r="816" ht="15" customHeight="1" x14ac:dyDescent="0.25"/>
    <row r="817" ht="15" customHeight="1" x14ac:dyDescent="0.25"/>
    <row r="818" ht="15" customHeight="1" x14ac:dyDescent="0.25"/>
    <row r="850" ht="15" customHeight="1" x14ac:dyDescent="0.25"/>
    <row r="851" ht="15" customHeight="1" x14ac:dyDescent="0.25"/>
    <row r="857" ht="15" customHeight="1" x14ac:dyDescent="0.25"/>
    <row r="858" ht="15" customHeight="1" x14ac:dyDescent="0.25"/>
    <row r="862" ht="15" customHeight="1" x14ac:dyDescent="0.25"/>
    <row r="863" ht="15" customHeight="1" x14ac:dyDescent="0.25"/>
    <row r="868" ht="15" customHeight="1" x14ac:dyDescent="0.25"/>
    <row r="869" ht="15" customHeight="1" x14ac:dyDescent="0.25"/>
    <row r="870" ht="15" customHeight="1" x14ac:dyDescent="0.25"/>
    <row r="902" ht="15" customHeight="1" x14ac:dyDescent="0.25"/>
    <row r="903" ht="15" customHeight="1" x14ac:dyDescent="0.25"/>
    <row r="909" ht="15" customHeight="1" x14ac:dyDescent="0.25"/>
    <row r="910" ht="15" customHeight="1" x14ac:dyDescent="0.25"/>
    <row r="914" ht="15" customHeight="1" x14ac:dyDescent="0.25"/>
    <row r="915" ht="15" customHeight="1" x14ac:dyDescent="0.25"/>
    <row r="920" ht="15" customHeight="1" x14ac:dyDescent="0.25"/>
    <row r="921" ht="15" customHeight="1" x14ac:dyDescent="0.25"/>
    <row r="922" ht="15" customHeight="1" x14ac:dyDescent="0.25"/>
    <row r="954" ht="15" customHeight="1" x14ac:dyDescent="0.25"/>
    <row r="955" ht="15" customHeight="1" x14ac:dyDescent="0.25"/>
    <row r="961" ht="15" customHeight="1" x14ac:dyDescent="0.25"/>
    <row r="962" ht="15" customHeight="1" x14ac:dyDescent="0.25"/>
    <row r="966" ht="15" customHeight="1" x14ac:dyDescent="0.25"/>
    <row r="967" ht="15" customHeight="1" x14ac:dyDescent="0.25"/>
    <row r="972" ht="15" customHeight="1" x14ac:dyDescent="0.25"/>
    <row r="973" ht="15" customHeight="1" x14ac:dyDescent="0.25"/>
    <row r="974" ht="15" customHeight="1" x14ac:dyDescent="0.25"/>
    <row r="1006" ht="15" customHeight="1" x14ac:dyDescent="0.25"/>
    <row r="1007" ht="15" customHeight="1" x14ac:dyDescent="0.25"/>
    <row r="1013" ht="15" customHeight="1" x14ac:dyDescent="0.25"/>
    <row r="1014" ht="15" customHeight="1" x14ac:dyDescent="0.25"/>
    <row r="1018" ht="15" customHeight="1" x14ac:dyDescent="0.25"/>
    <row r="1019" ht="15" customHeight="1" x14ac:dyDescent="0.25"/>
    <row r="1024" ht="15" customHeight="1" x14ac:dyDescent="0.25"/>
    <row r="1025" ht="15" customHeight="1" x14ac:dyDescent="0.25"/>
    <row r="1026" ht="15" customHeight="1" x14ac:dyDescent="0.25"/>
    <row r="1058" ht="15" customHeight="1" x14ac:dyDescent="0.25"/>
    <row r="1059" ht="15" customHeight="1" x14ac:dyDescent="0.25"/>
    <row r="1065" ht="15" customHeight="1" x14ac:dyDescent="0.25"/>
    <row r="1066" ht="15" customHeight="1" x14ac:dyDescent="0.25"/>
    <row r="1070" ht="15" customHeight="1" x14ac:dyDescent="0.25"/>
    <row r="1071" ht="15" customHeight="1" x14ac:dyDescent="0.25"/>
    <row r="1076" ht="15" customHeight="1" x14ac:dyDescent="0.25"/>
    <row r="1077" ht="15" customHeight="1" x14ac:dyDescent="0.25"/>
    <row r="1078" ht="15" customHeight="1" x14ac:dyDescent="0.25"/>
    <row r="1110" ht="15" customHeight="1" x14ac:dyDescent="0.25"/>
    <row r="1111" ht="15" customHeight="1" x14ac:dyDescent="0.25"/>
    <row r="1117" ht="15" customHeight="1" x14ac:dyDescent="0.25"/>
    <row r="1118" ht="15" customHeight="1" x14ac:dyDescent="0.25"/>
    <row r="1122" ht="15" customHeight="1" x14ac:dyDescent="0.25"/>
    <row r="1123" ht="15" customHeight="1" x14ac:dyDescent="0.25"/>
    <row r="1128" ht="15" customHeight="1" x14ac:dyDescent="0.25"/>
    <row r="1129" ht="15" customHeight="1" x14ac:dyDescent="0.25"/>
    <row r="1130" ht="15" customHeight="1" x14ac:dyDescent="0.25"/>
  </sheetData>
  <mergeCells count="72">
    <mergeCell ref="G39:I39"/>
    <mergeCell ref="J39:L39"/>
    <mergeCell ref="M39:O39"/>
    <mergeCell ref="A38:C38"/>
    <mergeCell ref="D38:F38"/>
    <mergeCell ref="G38:I38"/>
    <mergeCell ref="J38:L38"/>
    <mergeCell ref="M38:O38"/>
    <mergeCell ref="J22:L22"/>
    <mergeCell ref="Q27:R28"/>
    <mergeCell ref="N31:O33"/>
    <mergeCell ref="P31:R33"/>
    <mergeCell ref="J26:L26"/>
    <mergeCell ref="Q36:R38"/>
    <mergeCell ref="J37:L37"/>
    <mergeCell ref="M37:O37"/>
    <mergeCell ref="A35:C35"/>
    <mergeCell ref="D35:F35"/>
    <mergeCell ref="G35:I35"/>
    <mergeCell ref="J35:L35"/>
    <mergeCell ref="M35:O35"/>
    <mergeCell ref="D36:F36"/>
    <mergeCell ref="G36:I36"/>
    <mergeCell ref="J36:L36"/>
    <mergeCell ref="M36:O36"/>
    <mergeCell ref="K42:L42"/>
    <mergeCell ref="M43:N43"/>
    <mergeCell ref="A27:C27"/>
    <mergeCell ref="D27:F27"/>
    <mergeCell ref="G27:I27"/>
    <mergeCell ref="J27:L27"/>
    <mergeCell ref="A28:C28"/>
    <mergeCell ref="D28:F28"/>
    <mergeCell ref="G28:I28"/>
    <mergeCell ref="J28:L28"/>
    <mergeCell ref="A39:C39"/>
    <mergeCell ref="A37:C37"/>
    <mergeCell ref="D37:F37"/>
    <mergeCell ref="G37:I37"/>
    <mergeCell ref="A36:C36"/>
    <mergeCell ref="D39:F39"/>
    <mergeCell ref="A26:C26"/>
    <mergeCell ref="D26:F26"/>
    <mergeCell ref="A19:C19"/>
    <mergeCell ref="D19:F19"/>
    <mergeCell ref="G26:I26"/>
    <mergeCell ref="A20:C20"/>
    <mergeCell ref="D20:F20"/>
    <mergeCell ref="G20:I20"/>
    <mergeCell ref="G22:I22"/>
    <mergeCell ref="Q9:R10"/>
    <mergeCell ref="Q14:R15"/>
    <mergeCell ref="J4:N4"/>
    <mergeCell ref="O4:Q4"/>
    <mergeCell ref="G19:I19"/>
    <mergeCell ref="J19:L19"/>
    <mergeCell ref="J20:L20"/>
    <mergeCell ref="A22:C22"/>
    <mergeCell ref="D22:F22"/>
    <mergeCell ref="G3:R3"/>
    <mergeCell ref="G4:I4"/>
    <mergeCell ref="Q20:R21"/>
    <mergeCell ref="A21:C21"/>
    <mergeCell ref="D21:F21"/>
    <mergeCell ref="G21:I21"/>
    <mergeCell ref="J21:L21"/>
    <mergeCell ref="A1:C5"/>
    <mergeCell ref="G1:M1"/>
    <mergeCell ref="P1:R1"/>
    <mergeCell ref="G2:I2"/>
    <mergeCell ref="L2:M2"/>
    <mergeCell ref="P2:R2"/>
  </mergeCells>
  <pageMargins left="0.7" right="0.7" top="0.75" bottom="0.75" header="0.3" footer="0.3"/>
  <pageSetup paperSize="9" orientation="portrait" r:id="rId1"/>
  <headerFooter>
    <oddHeader>&amp;L&amp;8PEDAGOŠKI FAKULTET&amp;C&amp;8ODSJEK ZA MATEMATIKU I FIZIKU&amp;R&amp;8SMJER ZA MATEMATIKU I INFORMATIKU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0"/>
  <sheetViews>
    <sheetView view="pageLayout" topLeftCell="A5" workbookViewId="0">
      <selection activeCell="A15" sqref="A15:O15"/>
    </sheetView>
  </sheetViews>
  <sheetFormatPr defaultColWidth="8.42578125" defaultRowHeight="15" x14ac:dyDescent="0.25"/>
  <cols>
    <col min="1" max="16" width="4.7109375" style="1" customWidth="1"/>
    <col min="17" max="18" width="2.42578125" style="1" customWidth="1"/>
    <col min="19" max="20" width="20.140625" style="1" customWidth="1"/>
    <col min="21" max="16384" width="8.42578125" style="1"/>
  </cols>
  <sheetData>
    <row r="1" spans="1:18" x14ac:dyDescent="0.25">
      <c r="A1" s="241"/>
      <c r="B1" s="242"/>
      <c r="C1" s="243"/>
      <c r="E1" s="4" t="s">
        <v>1</v>
      </c>
      <c r="F1" s="5"/>
      <c r="G1" s="250" t="str">
        <f>OPCI_PODACI!B20</f>
        <v>Findrik Nedeljka</v>
      </c>
      <c r="H1" s="250"/>
      <c r="I1" s="250"/>
      <c r="J1" s="250"/>
      <c r="K1" s="250"/>
      <c r="L1" s="250"/>
      <c r="M1" s="250"/>
      <c r="N1" s="5" t="s">
        <v>2</v>
      </c>
      <c r="O1" s="5"/>
      <c r="P1" s="251">
        <f>OPCI_PODACI!C20</f>
        <v>0</v>
      </c>
      <c r="Q1" s="250"/>
      <c r="R1" s="252"/>
    </row>
    <row r="2" spans="1:18" x14ac:dyDescent="0.25">
      <c r="A2" s="244"/>
      <c r="B2" s="245"/>
      <c r="C2" s="246"/>
      <c r="D2" s="89"/>
      <c r="E2" s="6" t="s">
        <v>4</v>
      </c>
      <c r="F2" s="7"/>
      <c r="G2" s="250">
        <f>OPCI_PODACI!D20</f>
        <v>0</v>
      </c>
      <c r="H2" s="250"/>
      <c r="I2" s="250"/>
      <c r="J2" s="7" t="s">
        <v>5</v>
      </c>
      <c r="K2" s="7"/>
      <c r="L2" s="250" t="str">
        <f>OPCI_PODACI!C2</f>
        <v>2014/15.</v>
      </c>
      <c r="M2" s="250"/>
      <c r="N2" s="7" t="s">
        <v>6</v>
      </c>
      <c r="O2" s="7"/>
      <c r="P2" s="253" t="str">
        <f>OPCI_PODACI!C3</f>
        <v>V</v>
      </c>
      <c r="Q2" s="253"/>
      <c r="R2" s="254"/>
    </row>
    <row r="3" spans="1:18" ht="15.75" x14ac:dyDescent="0.25">
      <c r="A3" s="244"/>
      <c r="B3" s="245"/>
      <c r="C3" s="246"/>
      <c r="D3" s="89"/>
      <c r="E3" s="6" t="s">
        <v>8</v>
      </c>
      <c r="F3" s="7"/>
      <c r="G3" s="255" t="str">
        <f>OPCI_PODACI!C4</f>
        <v>FILMSKA RTV KULTURA</v>
      </c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6"/>
    </row>
    <row r="4" spans="1:18" x14ac:dyDescent="0.25">
      <c r="A4" s="244"/>
      <c r="B4" s="245"/>
      <c r="C4" s="246"/>
      <c r="D4" s="89"/>
      <c r="E4" s="6" t="s">
        <v>9</v>
      </c>
      <c r="F4" s="7"/>
      <c r="G4" s="250">
        <f>OPCI_PODACI!C5</f>
        <v>5</v>
      </c>
      <c r="H4" s="250"/>
      <c r="I4" s="250"/>
      <c r="J4" s="257" t="s">
        <v>10</v>
      </c>
      <c r="K4" s="257"/>
      <c r="L4" s="257"/>
      <c r="M4" s="257"/>
      <c r="N4" s="257"/>
      <c r="O4" s="250" t="str">
        <f>OPCI_PODACI!C6</f>
        <v>2 + 2 + 0</v>
      </c>
      <c r="P4" s="250"/>
      <c r="Q4" s="250"/>
      <c r="R4" s="8"/>
    </row>
    <row r="5" spans="1:18" x14ac:dyDescent="0.25">
      <c r="A5" s="247"/>
      <c r="B5" s="248"/>
      <c r="C5" s="249"/>
      <c r="D5" s="8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18" x14ac:dyDescent="0.25">
      <c r="B6" s="89"/>
      <c r="C6" s="89"/>
      <c r="D6" s="89"/>
    </row>
    <row r="7" spans="1:18" x14ac:dyDescent="0.25">
      <c r="A7" s="12" t="s">
        <v>11</v>
      </c>
      <c r="B7" s="13"/>
      <c r="C7" s="13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9" spans="1:18" x14ac:dyDescent="0.25">
      <c r="A9" s="59" t="str">
        <f>PRISUSTVO_PR!C3</f>
        <v>3.10.</v>
      </c>
      <c r="B9" s="59" t="str">
        <f>PRISUSTVO_PR!D3</f>
        <v>10.10.</v>
      </c>
      <c r="C9" s="59" t="str">
        <f>PRISUSTVO_PR!E3</f>
        <v>17.10.</v>
      </c>
      <c r="D9" s="59" t="str">
        <f>PRISUSTVO_PR!F3</f>
        <v>24.10.</v>
      </c>
      <c r="E9" s="59" t="str">
        <f>PRISUSTVO_PR!G3</f>
        <v>31.10.</v>
      </c>
      <c r="F9" s="59" t="str">
        <f>PRISUSTVO_PR!H3</f>
        <v>7.11.</v>
      </c>
      <c r="G9" s="59" t="str">
        <f>PRISUSTVO_PR!I3</f>
        <v>14.11.</v>
      </c>
      <c r="H9" s="59" t="str">
        <f>PRISUSTVO_PR!J3</f>
        <v>21.11.</v>
      </c>
      <c r="I9" s="59" t="str">
        <f>PRISUSTVO_PR!K3</f>
        <v>28.11.</v>
      </c>
      <c r="J9" s="59" t="str">
        <f>PRISUSTVO_PR!L3</f>
        <v>5.12.</v>
      </c>
      <c r="K9" s="59" t="str">
        <f>PRISUSTVO_PR!M3</f>
        <v>12.12.</v>
      </c>
      <c r="L9" s="59" t="str">
        <f>PRISUSTVO_PR!N3</f>
        <v>19.12.</v>
      </c>
      <c r="M9" s="59" t="str">
        <f>PRISUSTVO_PR!O3</f>
        <v>26.12.</v>
      </c>
      <c r="N9" s="59" t="str">
        <f>PRISUSTVO_PR!P3</f>
        <v>3.1.</v>
      </c>
      <c r="O9" s="59" t="str">
        <f>PRISUSTVO_PR!Q3</f>
        <v>9.1.</v>
      </c>
      <c r="Q9" s="258">
        <f>PRISUSTVO_PR!S12</f>
        <v>5</v>
      </c>
      <c r="R9" s="259"/>
    </row>
    <row r="10" spans="1:18" x14ac:dyDescent="0.25">
      <c r="A10" s="14">
        <f>IF(PRISUSTVO_PR!C12=1,1,IF(PRISUSTVO_PR!C12=2,2,IF(PRISUSTVO_PR!C12=3,3,0)))</f>
        <v>0</v>
      </c>
      <c r="B10" s="14">
        <f>IF(PRISUSTVO_PR!D12=1,1,IF(PRISUSTVO_PR!D12=2,2,IF(PRISUSTVO_PR!D12=3,3,0)))</f>
        <v>2</v>
      </c>
      <c r="C10" s="14">
        <f>IF(PRISUSTVO_PR!E12=1,1,IF(PRISUSTVO_PR!E12=2,2,IF(PRISUSTVO_PR!E12=3,3,0)))</f>
        <v>2</v>
      </c>
      <c r="D10" s="14">
        <f>IF(PRISUSTVO_PR!F12=1,1,IF(PRISUSTVO_PR!F12=2,2,IF(PRISUSTVO_PR!F12=3,3,0)))</f>
        <v>2</v>
      </c>
      <c r="E10" s="14">
        <f>IF(PRISUSTVO_PR!G12=1,1,IF(PRISUSTVO_PR!G12=2,2,IF(PRISUSTVO_PR!G12=3,3,0)))</f>
        <v>2</v>
      </c>
      <c r="F10" s="14">
        <f>IF(PRISUSTVO_PR!H12=1,1,IF(PRISUSTVO_PR!H12=2,2,IF(PRISUSTVO_PR!H12=3,3,0)))</f>
        <v>2</v>
      </c>
      <c r="G10" s="14">
        <f>IF(PRISUSTVO_PR!I12=1,1,IF(PRISUSTVO_PR!I12=2,2,IF(PRISUSTVO_PR!I12=3,3,0)))</f>
        <v>2</v>
      </c>
      <c r="H10" s="14">
        <f>IF(PRISUSTVO_PR!J12=1,1,IF(PRISUSTVO_PR!J12=2,2,IF(PRISUSTVO_PR!J12=3,3,0)))</f>
        <v>2</v>
      </c>
      <c r="I10" s="14">
        <f>IF(PRISUSTVO_PR!K12=1,1,IF(PRISUSTVO_PR!K12=2,2,IF(PRISUSTVO_PR!K12=3,3,0)))</f>
        <v>2</v>
      </c>
      <c r="J10" s="14">
        <f>IF(PRISUSTVO_PR!L12=1,1,IF(PRISUSTVO_PR!L12=2,2,IF(PRISUSTVO_PR!L12=3,3,0)))</f>
        <v>2</v>
      </c>
      <c r="K10" s="14">
        <f>IF(PRISUSTVO_PR!M12=1,1,IF(PRISUSTVO_PR!M12=2,2,IF(PRISUSTVO_PR!M12=3,3,0)))</f>
        <v>2</v>
      </c>
      <c r="L10" s="14">
        <f>IF(PRISUSTVO_PR!N12=1,1,IF(PRISUSTVO_PR!N12=2,2,IF(PRISUSTVO_PR!N12=3,3,0)))</f>
        <v>2</v>
      </c>
      <c r="M10" s="14">
        <f>IF(PRISUSTVO_PR!O12=1,1,IF(PRISUSTVO_PR!O12=2,2,IF(PRISUSTVO_PR!O12=3,3,0)))</f>
        <v>2</v>
      </c>
      <c r="N10" s="14">
        <f>IF(PRISUSTVO_PR!P12=1,1,IF(PRISUSTVO_PR!P12=2,2,IF(PRISUSTVO_PR!P12=3,3,0)))</f>
        <v>2</v>
      </c>
      <c r="O10" s="14">
        <f>IF(PRISUSTVO_PR!Q12=1,1,IF(PRISUSTVO_PR!Q12=2,2,IF(PRISUSTVO_PR!Q12=3,3,0)))</f>
        <v>2</v>
      </c>
      <c r="Q10" s="260"/>
      <c r="R10" s="261"/>
    </row>
    <row r="12" spans="1:18" x14ac:dyDescent="0.25">
      <c r="A12" s="12" t="s">
        <v>12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x14ac:dyDescent="0.25">
      <c r="C13" s="15"/>
    </row>
    <row r="14" spans="1:18" x14ac:dyDescent="0.25">
      <c r="A14" s="60" t="str">
        <f>PRISUSTVO_VJ!C3</f>
        <v>11.10.</v>
      </c>
      <c r="B14" s="60" t="str">
        <f>PRISUSTVO_VJ!D3</f>
        <v>18.10.</v>
      </c>
      <c r="C14" s="60" t="str">
        <f>PRISUSTVO_VJ!E3</f>
        <v>19.10.</v>
      </c>
      <c r="D14" s="60" t="str">
        <f>PRISUSTVO_VJ!F3</f>
        <v>21.10.</v>
      </c>
      <c r="E14" s="60" t="str">
        <f>PRISUSTVO_VJ!G3</f>
        <v>28.10.</v>
      </c>
      <c r="F14" s="60" t="str">
        <f>PRISUSTVO_VJ!H3</f>
        <v>4.11.</v>
      </c>
      <c r="G14" s="60" t="str">
        <f>PRISUSTVO_VJ!I3</f>
        <v>11.11.</v>
      </c>
      <c r="H14" s="60" t="str">
        <f>PRISUSTVO_VJ!J3</f>
        <v>18.11.</v>
      </c>
      <c r="I14" s="60" t="str">
        <f>PRISUSTVO_VJ!K3</f>
        <v>2-12.</v>
      </c>
      <c r="J14" s="60" t="str">
        <f>PRISUSTVO_VJ!L3</f>
        <v>9.12.</v>
      </c>
      <c r="K14" s="60" t="str">
        <f>PRISUSTVO_VJ!M3</f>
        <v>16.12.</v>
      </c>
      <c r="L14" s="60" t="str">
        <f>PRISUSTVO_VJ!N3</f>
        <v>23.12.</v>
      </c>
      <c r="M14" s="60" t="str">
        <f>PRISUSTVO_VJ!O3</f>
        <v>29.12.</v>
      </c>
      <c r="N14" s="60" t="str">
        <f>PRISUSTVO_VJ!P3</f>
        <v>6.1.</v>
      </c>
      <c r="O14" s="60" t="str">
        <f>PRISUSTVO_VJ!Q3</f>
        <v>13.1.</v>
      </c>
      <c r="Q14" s="258">
        <f>PRISUSTVO_VJ!S11</f>
        <v>0</v>
      </c>
      <c r="R14" s="259"/>
    </row>
    <row r="15" spans="1:18" x14ac:dyDescent="0.25">
      <c r="A15" s="26">
        <f>PRISUSTVO_VJ!C12</f>
        <v>3</v>
      </c>
      <c r="B15" s="26">
        <f>PRISUSTVO_VJ!D12</f>
        <v>3</v>
      </c>
      <c r="C15" s="26">
        <f>PRISUSTVO_VJ!E12</f>
        <v>3</v>
      </c>
      <c r="D15" s="26">
        <f>PRISUSTVO_VJ!F12</f>
        <v>3</v>
      </c>
      <c r="E15" s="26">
        <f>PRISUSTVO_VJ!G12</f>
        <v>3</v>
      </c>
      <c r="F15" s="26">
        <f>PRISUSTVO_VJ!H12</f>
        <v>3</v>
      </c>
      <c r="G15" s="26">
        <f>PRISUSTVO_VJ!I12</f>
        <v>3</v>
      </c>
      <c r="H15" s="26">
        <f>PRISUSTVO_VJ!J12</f>
        <v>3</v>
      </c>
      <c r="I15" s="26">
        <f>PRISUSTVO_VJ!K12</f>
        <v>3</v>
      </c>
      <c r="J15" s="26">
        <f>PRISUSTVO_VJ!L12</f>
        <v>3</v>
      </c>
      <c r="K15" s="26">
        <f>PRISUSTVO_VJ!M12</f>
        <v>0</v>
      </c>
      <c r="L15" s="26">
        <f>PRISUSTVO_VJ!N12</f>
        <v>3</v>
      </c>
      <c r="M15" s="26">
        <f>PRISUSTVO_VJ!O12</f>
        <v>0</v>
      </c>
      <c r="N15" s="26">
        <f>PRISUSTVO_VJ!P12</f>
        <v>3</v>
      </c>
      <c r="O15" s="26">
        <f>PRISUSTVO_VJ!Q12</f>
        <v>3</v>
      </c>
      <c r="P15" s="89"/>
      <c r="Q15" s="260"/>
      <c r="R15" s="261"/>
    </row>
    <row r="16" spans="1:18" ht="18.75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89"/>
      <c r="Q16" s="61"/>
      <c r="R16" s="61"/>
    </row>
    <row r="17" spans="1:18" ht="18.75" x14ac:dyDescent="0.25">
      <c r="A17" s="93" t="s">
        <v>88</v>
      </c>
      <c r="B17" s="93"/>
      <c r="C17" s="93"/>
      <c r="D17" s="93"/>
      <c r="E17" s="93"/>
      <c r="F17" s="93"/>
      <c r="G17" s="21"/>
      <c r="H17" s="21"/>
      <c r="I17" s="21"/>
      <c r="J17" s="21"/>
      <c r="K17" s="21"/>
      <c r="L17" s="21"/>
      <c r="M17" s="21"/>
      <c r="N17" s="21"/>
      <c r="O17" s="21"/>
      <c r="P17" s="89"/>
      <c r="Q17" s="61"/>
      <c r="R17" s="61"/>
    </row>
    <row r="18" spans="1:18" ht="18.75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89"/>
      <c r="Q18" s="61"/>
      <c r="R18" s="61"/>
    </row>
    <row r="19" spans="1:18" ht="18.75" x14ac:dyDescent="0.25">
      <c r="A19" s="297" t="s">
        <v>28</v>
      </c>
      <c r="B19" s="297"/>
      <c r="C19" s="297"/>
      <c r="D19" s="277" t="s">
        <v>22</v>
      </c>
      <c r="E19" s="277"/>
      <c r="F19" s="277"/>
      <c r="G19" s="277" t="s">
        <v>29</v>
      </c>
      <c r="H19" s="277"/>
      <c r="I19" s="277"/>
      <c r="J19" s="277" t="s">
        <v>14</v>
      </c>
      <c r="K19" s="277"/>
      <c r="L19" s="277"/>
      <c r="M19" s="21"/>
      <c r="N19" s="21"/>
      <c r="O19" s="21"/>
      <c r="P19" s="89"/>
      <c r="Q19" s="61"/>
      <c r="R19" s="61"/>
    </row>
    <row r="20" spans="1:18" ht="18.75" customHeight="1" x14ac:dyDescent="0.25">
      <c r="A20" s="298" t="str">
        <f>OPCI_PODACI!C51</f>
        <v>14.11.2011.</v>
      </c>
      <c r="B20" s="298"/>
      <c r="C20" s="298"/>
      <c r="D20" s="279">
        <f>KOL_1!H16</f>
        <v>49</v>
      </c>
      <c r="E20" s="279"/>
      <c r="F20" s="279"/>
      <c r="G20" s="278">
        <f>KOL_1!I16</f>
        <v>84.482758620689651</v>
      </c>
      <c r="H20" s="279"/>
      <c r="I20" s="279"/>
      <c r="J20" s="279">
        <f>KOL_1!J16</f>
        <v>16</v>
      </c>
      <c r="K20" s="279"/>
      <c r="L20" s="279"/>
      <c r="M20" s="21"/>
      <c r="N20" s="21"/>
      <c r="O20" s="21"/>
      <c r="P20" s="89"/>
      <c r="Q20" s="258">
        <f>SUM(J20:L21)</f>
        <v>28</v>
      </c>
      <c r="R20" s="259"/>
    </row>
    <row r="21" spans="1:18" ht="18.75" customHeight="1" x14ac:dyDescent="0.25">
      <c r="A21" s="298" t="str">
        <f>OPCI_PODACI!C52</f>
        <v>30.5.2011.</v>
      </c>
      <c r="B21" s="298"/>
      <c r="C21" s="298"/>
      <c r="D21" s="279">
        <f>KOL_2!J16</f>
        <v>57</v>
      </c>
      <c r="E21" s="279"/>
      <c r="F21" s="279"/>
      <c r="G21" s="278">
        <f>KOL_2!K16</f>
        <v>60.638297872340431</v>
      </c>
      <c r="H21" s="279"/>
      <c r="I21" s="279"/>
      <c r="J21" s="279">
        <f>KOL_2!L16</f>
        <v>12</v>
      </c>
      <c r="K21" s="279"/>
      <c r="L21" s="279"/>
      <c r="M21" s="21"/>
      <c r="N21" s="21"/>
      <c r="O21" s="21"/>
      <c r="P21" s="89"/>
      <c r="Q21" s="260"/>
      <c r="R21" s="261"/>
    </row>
    <row r="22" spans="1:18" ht="18.75" customHeight="1" x14ac:dyDescent="0.25">
      <c r="A22" s="298" t="str">
        <f>OPCI_PODACI!C53</f>
        <v>6.6.2011.</v>
      </c>
      <c r="B22" s="298"/>
      <c r="C22" s="298"/>
      <c r="D22" s="279">
        <f>POPRAVNI_KOL!H16</f>
        <v>0</v>
      </c>
      <c r="E22" s="279"/>
      <c r="F22" s="279"/>
      <c r="G22" s="278">
        <f>POPRAVNI_KOL!I16</f>
        <v>0</v>
      </c>
      <c r="H22" s="278"/>
      <c r="I22" s="278"/>
      <c r="J22" s="279">
        <f>POPRAVNI_KOL!J16</f>
        <v>0</v>
      </c>
      <c r="K22" s="279"/>
      <c r="L22" s="279"/>
      <c r="M22" s="21"/>
      <c r="N22" s="21"/>
      <c r="O22" s="21"/>
      <c r="P22" s="89"/>
      <c r="Q22" s="92"/>
      <c r="R22" s="92"/>
    </row>
    <row r="23" spans="1:18" x14ac:dyDescent="0.25">
      <c r="P23" s="89"/>
    </row>
    <row r="24" spans="1:18" ht="15" customHeight="1" x14ac:dyDescent="0.25">
      <c r="A24" s="12" t="s">
        <v>89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Q24" s="57"/>
      <c r="R24" s="57"/>
    </row>
    <row r="25" spans="1:18" ht="15" customHeight="1" x14ac:dyDescent="0.25">
      <c r="Q25" s="57"/>
      <c r="R25" s="57"/>
    </row>
    <row r="26" spans="1:18" x14ac:dyDescent="0.25">
      <c r="A26" s="299" t="s">
        <v>36</v>
      </c>
      <c r="B26" s="299"/>
      <c r="C26" s="299"/>
      <c r="D26" s="300" t="s">
        <v>22</v>
      </c>
      <c r="E26" s="300"/>
      <c r="F26" s="300"/>
      <c r="G26" s="300" t="s">
        <v>29</v>
      </c>
      <c r="H26" s="300"/>
      <c r="I26" s="300"/>
      <c r="J26" s="300" t="s">
        <v>14</v>
      </c>
      <c r="K26" s="300"/>
      <c r="L26" s="300"/>
    </row>
    <row r="27" spans="1:18" x14ac:dyDescent="0.25">
      <c r="A27" s="309" t="str">
        <f>OPCI_PODACI!C61</f>
        <v>14.11.2011.</v>
      </c>
      <c r="B27" s="309"/>
      <c r="C27" s="309"/>
      <c r="D27" s="295">
        <f>DZ_1!I16</f>
        <v>0</v>
      </c>
      <c r="E27" s="295"/>
      <c r="F27" s="295"/>
      <c r="G27" s="296">
        <f>DZ_1!J16</f>
        <v>0</v>
      </c>
      <c r="H27" s="295"/>
      <c r="I27" s="295"/>
      <c r="J27" s="295">
        <f>DZ_1!K16</f>
        <v>0</v>
      </c>
      <c r="K27" s="295"/>
      <c r="L27" s="295"/>
      <c r="Q27" s="258">
        <f>SUM(J27:L28)</f>
        <v>0</v>
      </c>
      <c r="R27" s="259"/>
    </row>
    <row r="28" spans="1:18" x14ac:dyDescent="0.25">
      <c r="A28" s="309" t="str">
        <f>OPCI_PODACI!C62</f>
        <v>21. 3. 2011.</v>
      </c>
      <c r="B28" s="309"/>
      <c r="C28" s="309"/>
      <c r="D28" s="295">
        <f>DZ_2!H16</f>
        <v>0</v>
      </c>
      <c r="E28" s="295"/>
      <c r="F28" s="295"/>
      <c r="G28" s="296">
        <f>DZ_2!I16</f>
        <v>0</v>
      </c>
      <c r="H28" s="295"/>
      <c r="I28" s="295"/>
      <c r="J28" s="295">
        <f>DZ_2!J16</f>
        <v>0</v>
      </c>
      <c r="K28" s="295"/>
      <c r="L28" s="295"/>
      <c r="P28" s="12"/>
      <c r="Q28" s="260"/>
      <c r="R28" s="261"/>
    </row>
    <row r="29" spans="1:18" s="18" customFormat="1" ht="4.5" customHeight="1" x14ac:dyDescent="0.25">
      <c r="A29" s="82"/>
      <c r="B29" s="82"/>
      <c r="C29" s="82"/>
      <c r="D29" s="80"/>
      <c r="E29" s="80"/>
      <c r="F29" s="80"/>
      <c r="G29" s="81"/>
      <c r="H29" s="80"/>
      <c r="I29" s="80"/>
      <c r="J29" s="80"/>
      <c r="K29" s="80"/>
      <c r="L29" s="80"/>
      <c r="M29" s="84"/>
      <c r="N29" s="83"/>
      <c r="O29" s="83"/>
      <c r="P29" s="84"/>
      <c r="Q29" s="85"/>
      <c r="R29" s="85"/>
    </row>
    <row r="30" spans="1:18" s="18" customFormat="1" ht="3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Q30" s="16"/>
      <c r="R30" s="16"/>
    </row>
    <row r="31" spans="1:18" ht="15" customHeight="1" x14ac:dyDescent="0.25">
      <c r="A31" s="12" t="s">
        <v>13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86"/>
      <c r="N31" s="289" t="s">
        <v>80</v>
      </c>
      <c r="O31" s="290"/>
      <c r="P31" s="280">
        <f>[1]suma!F15</f>
        <v>0</v>
      </c>
      <c r="Q31" s="281"/>
      <c r="R31" s="282"/>
    </row>
    <row r="32" spans="1:18" ht="6.7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87"/>
      <c r="N32" s="291"/>
      <c r="O32" s="292"/>
      <c r="P32" s="283"/>
      <c r="Q32" s="284"/>
      <c r="R32" s="285"/>
    </row>
    <row r="33" spans="1:18" ht="6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87"/>
      <c r="N33" s="293"/>
      <c r="O33" s="294"/>
      <c r="P33" s="286"/>
      <c r="Q33" s="287"/>
      <c r="R33" s="288"/>
    </row>
    <row r="34" spans="1:18" ht="4.5" customHeight="1" x14ac:dyDescent="0.25">
      <c r="M34" s="12"/>
      <c r="N34" s="12"/>
      <c r="O34" s="12"/>
      <c r="Q34" s="16"/>
      <c r="R34" s="16"/>
    </row>
    <row r="35" spans="1:18" ht="15" customHeight="1" x14ac:dyDescent="0.25">
      <c r="A35" s="262"/>
      <c r="B35" s="263"/>
      <c r="C35" s="264"/>
      <c r="D35" s="265" t="s">
        <v>43</v>
      </c>
      <c r="E35" s="266"/>
      <c r="F35" s="267"/>
      <c r="G35" s="268" t="s">
        <v>22</v>
      </c>
      <c r="H35" s="269"/>
      <c r="I35" s="270"/>
      <c r="J35" s="268" t="s">
        <v>24</v>
      </c>
      <c r="K35" s="269"/>
      <c r="L35" s="270"/>
      <c r="M35" s="268" t="s">
        <v>14</v>
      </c>
      <c r="N35" s="269"/>
      <c r="O35" s="270"/>
    </row>
    <row r="36" spans="1:18" ht="15" customHeight="1" x14ac:dyDescent="0.25">
      <c r="A36" s="303" t="s">
        <v>18</v>
      </c>
      <c r="B36" s="304"/>
      <c r="C36" s="305"/>
      <c r="D36" s="306"/>
      <c r="E36" s="307"/>
      <c r="F36" s="308"/>
      <c r="G36" s="262"/>
      <c r="H36" s="263"/>
      <c r="I36" s="264"/>
      <c r="J36" s="262"/>
      <c r="K36" s="263"/>
      <c r="L36" s="264"/>
      <c r="M36" s="262"/>
      <c r="N36" s="263"/>
      <c r="O36" s="264"/>
      <c r="Q36" s="271"/>
      <c r="R36" s="272"/>
    </row>
    <row r="37" spans="1:18" x14ac:dyDescent="0.25">
      <c r="A37" s="303" t="s">
        <v>19</v>
      </c>
      <c r="B37" s="304"/>
      <c r="C37" s="305"/>
      <c r="D37" s="306"/>
      <c r="E37" s="307"/>
      <c r="F37" s="308"/>
      <c r="G37" s="262"/>
      <c r="H37" s="263"/>
      <c r="I37" s="264"/>
      <c r="J37" s="262"/>
      <c r="K37" s="263"/>
      <c r="L37" s="264"/>
      <c r="M37" s="262"/>
      <c r="N37" s="263"/>
      <c r="O37" s="264"/>
      <c r="Q37" s="273"/>
      <c r="R37" s="274"/>
    </row>
    <row r="38" spans="1:18" x14ac:dyDescent="0.25">
      <c r="A38" s="303" t="s">
        <v>47</v>
      </c>
      <c r="B38" s="304"/>
      <c r="C38" s="305"/>
      <c r="D38" s="306"/>
      <c r="E38" s="307"/>
      <c r="F38" s="308"/>
      <c r="G38" s="262"/>
      <c r="H38" s="263"/>
      <c r="I38" s="264"/>
      <c r="J38" s="262"/>
      <c r="K38" s="263"/>
      <c r="L38" s="264"/>
      <c r="M38" s="262"/>
      <c r="N38" s="263"/>
      <c r="O38" s="264"/>
      <c r="Q38" s="275"/>
      <c r="R38" s="276"/>
    </row>
    <row r="39" spans="1:18" s="19" customFormat="1" x14ac:dyDescent="0.25">
      <c r="A39" s="303" t="s">
        <v>49</v>
      </c>
      <c r="B39" s="304"/>
      <c r="C39" s="305"/>
      <c r="D39" s="306"/>
      <c r="E39" s="307"/>
      <c r="F39" s="308"/>
      <c r="G39" s="262"/>
      <c r="H39" s="263"/>
      <c r="I39" s="264"/>
      <c r="J39" s="262"/>
      <c r="K39" s="263"/>
      <c r="L39" s="264"/>
      <c r="M39" s="262"/>
      <c r="N39" s="263"/>
      <c r="O39" s="264"/>
      <c r="P39" s="1"/>
      <c r="Q39" s="1"/>
      <c r="R39" s="1"/>
    </row>
    <row r="40" spans="1:18" s="19" customFormat="1" ht="15.75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</row>
    <row r="42" spans="1:18" x14ac:dyDescent="0.25">
      <c r="A42" s="65" t="s">
        <v>52</v>
      </c>
      <c r="B42" s="66"/>
      <c r="C42" s="66"/>
      <c r="D42" s="66"/>
      <c r="E42" s="66"/>
      <c r="F42" s="67"/>
      <c r="G42" s="66" t="s">
        <v>53</v>
      </c>
      <c r="H42" s="66"/>
      <c r="I42" s="66"/>
      <c r="J42" s="66"/>
      <c r="K42" s="302"/>
      <c r="L42" s="302"/>
      <c r="M42" s="68" t="s">
        <v>57</v>
      </c>
      <c r="N42" s="68"/>
      <c r="O42" s="68" t="s">
        <v>59</v>
      </c>
      <c r="P42" s="68"/>
      <c r="Q42" s="68" t="s">
        <v>56</v>
      </c>
      <c r="R42" s="69"/>
    </row>
    <row r="43" spans="1:18" x14ac:dyDescent="0.25">
      <c r="A43" s="70"/>
      <c r="B43" s="71"/>
      <c r="C43" s="71"/>
      <c r="D43" s="71"/>
      <c r="E43" s="71"/>
      <c r="F43" s="71"/>
      <c r="G43" s="71"/>
      <c r="H43" s="71"/>
      <c r="I43" s="71"/>
      <c r="J43" s="71"/>
      <c r="K43" s="72" t="s">
        <v>58</v>
      </c>
      <c r="L43" s="72"/>
      <c r="M43" s="301" t="s">
        <v>73</v>
      </c>
      <c r="N43" s="301"/>
      <c r="O43" s="73"/>
      <c r="P43" s="88" t="s">
        <v>54</v>
      </c>
      <c r="Q43" s="88"/>
      <c r="R43" s="75"/>
    </row>
    <row r="44" spans="1:18" ht="15.75" thickBot="1" x14ac:dyDescent="0.3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</row>
    <row r="46" spans="1:18" x14ac:dyDescent="0.25">
      <c r="H46" s="1" t="s">
        <v>55</v>
      </c>
      <c r="L46" s="90"/>
      <c r="M46" s="90"/>
      <c r="N46" s="90"/>
      <c r="O46" s="90"/>
      <c r="P46" s="90"/>
      <c r="Q46" s="90"/>
      <c r="R46" s="90"/>
    </row>
    <row r="57" ht="15" customHeight="1" x14ac:dyDescent="0.25"/>
    <row r="58" ht="15" customHeight="1" x14ac:dyDescent="0.25"/>
    <row r="64" ht="15" customHeight="1" x14ac:dyDescent="0.25"/>
    <row r="65" ht="15" customHeight="1" x14ac:dyDescent="0.25"/>
    <row r="70" ht="15" customHeight="1" x14ac:dyDescent="0.25"/>
    <row r="71" ht="15" customHeight="1" x14ac:dyDescent="0.25"/>
    <row r="76" ht="15" customHeight="1" x14ac:dyDescent="0.25"/>
    <row r="77" ht="15" customHeight="1" x14ac:dyDescent="0.25"/>
    <row r="78" ht="15" customHeight="1" x14ac:dyDescent="0.25"/>
    <row r="82" ht="15" customHeight="1" x14ac:dyDescent="0.25"/>
    <row r="83" ht="15" customHeight="1" x14ac:dyDescent="0.25"/>
    <row r="88" ht="15" customHeight="1" x14ac:dyDescent="0.25"/>
    <row r="89" ht="15" customHeight="1" x14ac:dyDescent="0.25"/>
    <row r="90" ht="15" customHeight="1" x14ac:dyDescent="0.25"/>
    <row r="122" ht="15" customHeight="1" x14ac:dyDescent="0.25"/>
    <row r="123" ht="15" customHeight="1" x14ac:dyDescent="0.25"/>
    <row r="129" ht="15" customHeight="1" x14ac:dyDescent="0.25"/>
    <row r="130" ht="15" customHeight="1" x14ac:dyDescent="0.25"/>
    <row r="134" ht="15" customHeight="1" x14ac:dyDescent="0.25"/>
    <row r="135" ht="15" customHeight="1" x14ac:dyDescent="0.25"/>
    <row r="140" ht="15" customHeight="1" x14ac:dyDescent="0.25"/>
    <row r="141" ht="15" customHeight="1" x14ac:dyDescent="0.25"/>
    <row r="142" ht="15" customHeight="1" x14ac:dyDescent="0.25"/>
    <row r="174" ht="15" customHeight="1" x14ac:dyDescent="0.25"/>
    <row r="175" ht="15" customHeight="1" x14ac:dyDescent="0.25"/>
    <row r="181" ht="15" customHeight="1" x14ac:dyDescent="0.25"/>
    <row r="182" ht="15" customHeight="1" x14ac:dyDescent="0.25"/>
    <row r="186" ht="15" customHeight="1" x14ac:dyDescent="0.25"/>
    <row r="187" ht="15" customHeight="1" x14ac:dyDescent="0.25"/>
    <row r="192" ht="15" customHeight="1" x14ac:dyDescent="0.25"/>
    <row r="193" ht="15" customHeight="1" x14ac:dyDescent="0.25"/>
    <row r="194" ht="15" customHeight="1" x14ac:dyDescent="0.25"/>
    <row r="226" ht="15" customHeight="1" x14ac:dyDescent="0.25"/>
    <row r="227" ht="15" customHeight="1" x14ac:dyDescent="0.25"/>
    <row r="233" ht="15" customHeight="1" x14ac:dyDescent="0.25"/>
    <row r="234" ht="15" customHeight="1" x14ac:dyDescent="0.25"/>
    <row r="238" ht="15" customHeight="1" x14ac:dyDescent="0.25"/>
    <row r="239" ht="15" customHeight="1" x14ac:dyDescent="0.25"/>
    <row r="244" ht="15" customHeight="1" x14ac:dyDescent="0.25"/>
    <row r="245" ht="15" customHeight="1" x14ac:dyDescent="0.25"/>
    <row r="246" ht="15" customHeight="1" x14ac:dyDescent="0.25"/>
    <row r="278" ht="15" customHeight="1" x14ac:dyDescent="0.25"/>
    <row r="279" ht="15" customHeight="1" x14ac:dyDescent="0.25"/>
    <row r="285" ht="15" customHeight="1" x14ac:dyDescent="0.25"/>
    <row r="286" ht="15" customHeight="1" x14ac:dyDescent="0.25"/>
    <row r="290" ht="15" customHeight="1" x14ac:dyDescent="0.25"/>
    <row r="291" ht="15" customHeight="1" x14ac:dyDescent="0.25"/>
    <row r="296" ht="15" customHeight="1" x14ac:dyDescent="0.25"/>
    <row r="297" ht="15" customHeight="1" x14ac:dyDescent="0.25"/>
    <row r="298" ht="15" customHeight="1" x14ac:dyDescent="0.25"/>
    <row r="330" ht="15" customHeight="1" x14ac:dyDescent="0.25"/>
    <row r="331" ht="15" customHeight="1" x14ac:dyDescent="0.25"/>
    <row r="337" ht="15" customHeight="1" x14ac:dyDescent="0.25"/>
    <row r="338" ht="15" customHeight="1" x14ac:dyDescent="0.25"/>
    <row r="342" ht="15" customHeight="1" x14ac:dyDescent="0.25"/>
    <row r="343" ht="15" customHeight="1" x14ac:dyDescent="0.25"/>
    <row r="348" ht="15" customHeight="1" x14ac:dyDescent="0.25"/>
    <row r="349" ht="15" customHeight="1" x14ac:dyDescent="0.25"/>
    <row r="350" ht="15" customHeight="1" x14ac:dyDescent="0.25"/>
    <row r="382" ht="15" customHeight="1" x14ac:dyDescent="0.25"/>
    <row r="383" ht="15" customHeight="1" x14ac:dyDescent="0.25"/>
    <row r="389" ht="15" customHeight="1" x14ac:dyDescent="0.25"/>
    <row r="390" ht="15" customHeight="1" x14ac:dyDescent="0.25"/>
    <row r="394" ht="15" customHeight="1" x14ac:dyDescent="0.25"/>
    <row r="395" ht="15" customHeight="1" x14ac:dyDescent="0.25"/>
    <row r="400" ht="15" customHeight="1" x14ac:dyDescent="0.25"/>
    <row r="401" ht="15" customHeight="1" x14ac:dyDescent="0.25"/>
    <row r="402" ht="15" customHeight="1" x14ac:dyDescent="0.25"/>
    <row r="434" ht="15" customHeight="1" x14ac:dyDescent="0.25"/>
    <row r="435" ht="15" customHeight="1" x14ac:dyDescent="0.25"/>
    <row r="441" ht="15" customHeight="1" x14ac:dyDescent="0.25"/>
    <row r="442" ht="15" customHeight="1" x14ac:dyDescent="0.25"/>
    <row r="446" ht="15" customHeight="1" x14ac:dyDescent="0.25"/>
    <row r="447" ht="15" customHeight="1" x14ac:dyDescent="0.25"/>
    <row r="452" ht="15" customHeight="1" x14ac:dyDescent="0.25"/>
    <row r="453" ht="15" customHeight="1" x14ac:dyDescent="0.25"/>
    <row r="454" ht="15" customHeight="1" x14ac:dyDescent="0.25"/>
    <row r="486" ht="15" customHeight="1" x14ac:dyDescent="0.25"/>
    <row r="487" ht="15" customHeight="1" x14ac:dyDescent="0.25"/>
    <row r="493" ht="15" customHeight="1" x14ac:dyDescent="0.25"/>
    <row r="494" ht="15" customHeight="1" x14ac:dyDescent="0.25"/>
    <row r="498" ht="15" customHeight="1" x14ac:dyDescent="0.25"/>
    <row r="499" ht="15" customHeight="1" x14ac:dyDescent="0.25"/>
    <row r="504" ht="15" customHeight="1" x14ac:dyDescent="0.25"/>
    <row r="505" ht="15" customHeight="1" x14ac:dyDescent="0.25"/>
    <row r="506" ht="15" customHeight="1" x14ac:dyDescent="0.25"/>
    <row r="538" ht="15" customHeight="1" x14ac:dyDescent="0.25"/>
    <row r="539" ht="15" customHeight="1" x14ac:dyDescent="0.25"/>
    <row r="545" ht="15" customHeight="1" x14ac:dyDescent="0.25"/>
    <row r="546" ht="15" customHeight="1" x14ac:dyDescent="0.25"/>
    <row r="550" ht="15" customHeight="1" x14ac:dyDescent="0.25"/>
    <row r="551" ht="15" customHeight="1" x14ac:dyDescent="0.25"/>
    <row r="556" ht="15" customHeight="1" x14ac:dyDescent="0.25"/>
    <row r="557" ht="15" customHeight="1" x14ac:dyDescent="0.25"/>
    <row r="558" ht="15" customHeight="1" x14ac:dyDescent="0.25"/>
    <row r="590" ht="15" customHeight="1" x14ac:dyDescent="0.25"/>
    <row r="591" ht="15" customHeight="1" x14ac:dyDescent="0.25"/>
    <row r="597" ht="15" customHeight="1" x14ac:dyDescent="0.25"/>
    <row r="598" ht="15" customHeight="1" x14ac:dyDescent="0.25"/>
    <row r="602" ht="15" customHeight="1" x14ac:dyDescent="0.25"/>
    <row r="603" ht="15" customHeight="1" x14ac:dyDescent="0.25"/>
    <row r="608" ht="15" customHeight="1" x14ac:dyDescent="0.25"/>
    <row r="609" ht="15" customHeight="1" x14ac:dyDescent="0.25"/>
    <row r="610" ht="15" customHeight="1" x14ac:dyDescent="0.25"/>
    <row r="642" ht="15" customHeight="1" x14ac:dyDescent="0.25"/>
    <row r="643" ht="15" customHeight="1" x14ac:dyDescent="0.25"/>
    <row r="649" ht="15" customHeight="1" x14ac:dyDescent="0.25"/>
    <row r="650" ht="15" customHeight="1" x14ac:dyDescent="0.25"/>
    <row r="654" ht="15" customHeight="1" x14ac:dyDescent="0.25"/>
    <row r="655" ht="15" customHeight="1" x14ac:dyDescent="0.25"/>
    <row r="660" ht="15" customHeight="1" x14ac:dyDescent="0.25"/>
    <row r="661" ht="15" customHeight="1" x14ac:dyDescent="0.25"/>
    <row r="662" ht="15" customHeight="1" x14ac:dyDescent="0.25"/>
    <row r="694" ht="15" customHeight="1" x14ac:dyDescent="0.25"/>
    <row r="695" ht="15" customHeight="1" x14ac:dyDescent="0.25"/>
    <row r="701" ht="15" customHeight="1" x14ac:dyDescent="0.25"/>
    <row r="702" ht="15" customHeight="1" x14ac:dyDescent="0.25"/>
    <row r="706" ht="15" customHeight="1" x14ac:dyDescent="0.25"/>
    <row r="707" ht="15" customHeight="1" x14ac:dyDescent="0.25"/>
    <row r="712" ht="15" customHeight="1" x14ac:dyDescent="0.25"/>
    <row r="713" ht="15" customHeight="1" x14ac:dyDescent="0.25"/>
    <row r="714" ht="15" customHeight="1" x14ac:dyDescent="0.25"/>
    <row r="746" ht="15" customHeight="1" x14ac:dyDescent="0.25"/>
    <row r="747" ht="15" customHeight="1" x14ac:dyDescent="0.25"/>
    <row r="753" ht="15" customHeight="1" x14ac:dyDescent="0.25"/>
    <row r="754" ht="15" customHeight="1" x14ac:dyDescent="0.25"/>
    <row r="758" ht="15" customHeight="1" x14ac:dyDescent="0.25"/>
    <row r="759" ht="15" customHeight="1" x14ac:dyDescent="0.25"/>
    <row r="764" ht="15" customHeight="1" x14ac:dyDescent="0.25"/>
    <row r="765" ht="15" customHeight="1" x14ac:dyDescent="0.25"/>
    <row r="766" ht="15" customHeight="1" x14ac:dyDescent="0.25"/>
    <row r="798" ht="15" customHeight="1" x14ac:dyDescent="0.25"/>
    <row r="799" ht="15" customHeight="1" x14ac:dyDescent="0.25"/>
    <row r="805" ht="15" customHeight="1" x14ac:dyDescent="0.25"/>
    <row r="806" ht="15" customHeight="1" x14ac:dyDescent="0.25"/>
    <row r="810" ht="15" customHeight="1" x14ac:dyDescent="0.25"/>
    <row r="811" ht="15" customHeight="1" x14ac:dyDescent="0.25"/>
    <row r="816" ht="15" customHeight="1" x14ac:dyDescent="0.25"/>
    <row r="817" ht="15" customHeight="1" x14ac:dyDescent="0.25"/>
    <row r="818" ht="15" customHeight="1" x14ac:dyDescent="0.25"/>
    <row r="850" ht="15" customHeight="1" x14ac:dyDescent="0.25"/>
    <row r="851" ht="15" customHeight="1" x14ac:dyDescent="0.25"/>
    <row r="857" ht="15" customHeight="1" x14ac:dyDescent="0.25"/>
    <row r="858" ht="15" customHeight="1" x14ac:dyDescent="0.25"/>
    <row r="862" ht="15" customHeight="1" x14ac:dyDescent="0.25"/>
    <row r="863" ht="15" customHeight="1" x14ac:dyDescent="0.25"/>
    <row r="868" ht="15" customHeight="1" x14ac:dyDescent="0.25"/>
    <row r="869" ht="15" customHeight="1" x14ac:dyDescent="0.25"/>
    <row r="870" ht="15" customHeight="1" x14ac:dyDescent="0.25"/>
    <row r="902" ht="15" customHeight="1" x14ac:dyDescent="0.25"/>
    <row r="903" ht="15" customHeight="1" x14ac:dyDescent="0.25"/>
    <row r="909" ht="15" customHeight="1" x14ac:dyDescent="0.25"/>
    <row r="910" ht="15" customHeight="1" x14ac:dyDescent="0.25"/>
    <row r="914" ht="15" customHeight="1" x14ac:dyDescent="0.25"/>
    <row r="915" ht="15" customHeight="1" x14ac:dyDescent="0.25"/>
    <row r="920" ht="15" customHeight="1" x14ac:dyDescent="0.25"/>
    <row r="921" ht="15" customHeight="1" x14ac:dyDescent="0.25"/>
    <row r="922" ht="15" customHeight="1" x14ac:dyDescent="0.25"/>
    <row r="954" ht="15" customHeight="1" x14ac:dyDescent="0.25"/>
    <row r="955" ht="15" customHeight="1" x14ac:dyDescent="0.25"/>
    <row r="961" ht="15" customHeight="1" x14ac:dyDescent="0.25"/>
    <row r="962" ht="15" customHeight="1" x14ac:dyDescent="0.25"/>
    <row r="966" ht="15" customHeight="1" x14ac:dyDescent="0.25"/>
    <row r="967" ht="15" customHeight="1" x14ac:dyDescent="0.25"/>
    <row r="972" ht="15" customHeight="1" x14ac:dyDescent="0.25"/>
    <row r="973" ht="15" customHeight="1" x14ac:dyDescent="0.25"/>
    <row r="974" ht="15" customHeight="1" x14ac:dyDescent="0.25"/>
    <row r="1006" ht="15" customHeight="1" x14ac:dyDescent="0.25"/>
    <row r="1007" ht="15" customHeight="1" x14ac:dyDescent="0.25"/>
    <row r="1013" ht="15" customHeight="1" x14ac:dyDescent="0.25"/>
    <row r="1014" ht="15" customHeight="1" x14ac:dyDescent="0.25"/>
    <row r="1018" ht="15" customHeight="1" x14ac:dyDescent="0.25"/>
    <row r="1019" ht="15" customHeight="1" x14ac:dyDescent="0.25"/>
    <row r="1024" ht="15" customHeight="1" x14ac:dyDescent="0.25"/>
    <row r="1025" ht="15" customHeight="1" x14ac:dyDescent="0.25"/>
    <row r="1026" ht="15" customHeight="1" x14ac:dyDescent="0.25"/>
    <row r="1058" ht="15" customHeight="1" x14ac:dyDescent="0.25"/>
    <row r="1059" ht="15" customHeight="1" x14ac:dyDescent="0.25"/>
    <row r="1065" ht="15" customHeight="1" x14ac:dyDescent="0.25"/>
    <row r="1066" ht="15" customHeight="1" x14ac:dyDescent="0.25"/>
    <row r="1070" ht="15" customHeight="1" x14ac:dyDescent="0.25"/>
    <row r="1071" ht="15" customHeight="1" x14ac:dyDescent="0.25"/>
    <row r="1076" ht="15" customHeight="1" x14ac:dyDescent="0.25"/>
    <row r="1077" ht="15" customHeight="1" x14ac:dyDescent="0.25"/>
    <row r="1078" ht="15" customHeight="1" x14ac:dyDescent="0.25"/>
    <row r="1110" ht="15" customHeight="1" x14ac:dyDescent="0.25"/>
    <row r="1111" ht="15" customHeight="1" x14ac:dyDescent="0.25"/>
    <row r="1117" ht="15" customHeight="1" x14ac:dyDescent="0.25"/>
    <row r="1118" ht="15" customHeight="1" x14ac:dyDescent="0.25"/>
    <row r="1122" ht="15" customHeight="1" x14ac:dyDescent="0.25"/>
    <row r="1123" ht="15" customHeight="1" x14ac:dyDescent="0.25"/>
    <row r="1128" ht="15" customHeight="1" x14ac:dyDescent="0.25"/>
    <row r="1129" ht="15" customHeight="1" x14ac:dyDescent="0.25"/>
    <row r="1130" ht="15" customHeight="1" x14ac:dyDescent="0.25"/>
  </sheetData>
  <mergeCells count="72">
    <mergeCell ref="G39:I39"/>
    <mergeCell ref="J39:L39"/>
    <mergeCell ref="M39:O39"/>
    <mergeCell ref="A38:C38"/>
    <mergeCell ref="D38:F38"/>
    <mergeCell ref="G38:I38"/>
    <mergeCell ref="J38:L38"/>
    <mergeCell ref="M38:O38"/>
    <mergeCell ref="J22:L22"/>
    <mergeCell ref="Q27:R28"/>
    <mergeCell ref="N31:O33"/>
    <mergeCell ref="P31:R33"/>
    <mergeCell ref="J26:L26"/>
    <mergeCell ref="Q36:R38"/>
    <mergeCell ref="J37:L37"/>
    <mergeCell ref="M37:O37"/>
    <mergeCell ref="A35:C35"/>
    <mergeCell ref="D35:F35"/>
    <mergeCell ref="G35:I35"/>
    <mergeCell ref="J35:L35"/>
    <mergeCell ref="M35:O35"/>
    <mergeCell ref="D36:F36"/>
    <mergeCell ref="G36:I36"/>
    <mergeCell ref="J36:L36"/>
    <mergeCell ref="M36:O36"/>
    <mergeCell ref="K42:L42"/>
    <mergeCell ref="M43:N43"/>
    <mergeCell ref="A27:C27"/>
    <mergeCell ref="D27:F27"/>
    <mergeCell ref="G27:I27"/>
    <mergeCell ref="J27:L27"/>
    <mergeCell ref="A28:C28"/>
    <mergeCell ref="D28:F28"/>
    <mergeCell ref="G28:I28"/>
    <mergeCell ref="J28:L28"/>
    <mergeCell ref="A39:C39"/>
    <mergeCell ref="A37:C37"/>
    <mergeCell ref="D37:F37"/>
    <mergeCell ref="G37:I37"/>
    <mergeCell ref="A36:C36"/>
    <mergeCell ref="D39:F39"/>
    <mergeCell ref="A26:C26"/>
    <mergeCell ref="D26:F26"/>
    <mergeCell ref="A19:C19"/>
    <mergeCell ref="D19:F19"/>
    <mergeCell ref="G26:I26"/>
    <mergeCell ref="A20:C20"/>
    <mergeCell ref="D20:F20"/>
    <mergeCell ref="G20:I20"/>
    <mergeCell ref="G22:I22"/>
    <mergeCell ref="Q9:R10"/>
    <mergeCell ref="Q14:R15"/>
    <mergeCell ref="J4:N4"/>
    <mergeCell ref="O4:Q4"/>
    <mergeCell ref="G19:I19"/>
    <mergeCell ref="J19:L19"/>
    <mergeCell ref="J20:L20"/>
    <mergeCell ref="A22:C22"/>
    <mergeCell ref="D22:F22"/>
    <mergeCell ref="G3:R3"/>
    <mergeCell ref="G4:I4"/>
    <mergeCell ref="Q20:R21"/>
    <mergeCell ref="A21:C21"/>
    <mergeCell ref="D21:F21"/>
    <mergeCell ref="G21:I21"/>
    <mergeCell ref="J21:L21"/>
    <mergeCell ref="A1:C5"/>
    <mergeCell ref="G1:M1"/>
    <mergeCell ref="P1:R1"/>
    <mergeCell ref="G2:I2"/>
    <mergeCell ref="L2:M2"/>
    <mergeCell ref="P2:R2"/>
  </mergeCells>
  <pageMargins left="0.7" right="0.7" top="0.75" bottom="0.75" header="0.3" footer="0.3"/>
  <pageSetup paperSize="9" orientation="portrait" r:id="rId1"/>
  <headerFooter>
    <oddHeader>&amp;L&amp;8PEDAGOŠKI FAKULTET&amp;C&amp;8ODSJEK ZA MATEMATIKU I FIZIKU&amp;R&amp;8SMJER ZA MATEMATIKU I INFORMATIKU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workbookViewId="0">
      <selection activeCell="D2" sqref="D2"/>
    </sheetView>
  </sheetViews>
  <sheetFormatPr defaultRowHeight="15" x14ac:dyDescent="0.25"/>
  <cols>
    <col min="1" max="1" width="5.42578125" style="1" customWidth="1"/>
    <col min="2" max="2" width="23.5703125" style="1" customWidth="1"/>
    <col min="3" max="5" width="17.85546875" style="28" customWidth="1"/>
    <col min="6" max="29" width="9.140625" style="1" customWidth="1"/>
    <col min="30" max="33" width="9.140625" style="18" customWidth="1"/>
    <col min="34" max="16384" width="9.140625" style="1"/>
  </cols>
  <sheetData>
    <row r="2" spans="1:33" x14ac:dyDescent="0.25">
      <c r="B2" s="1" t="s">
        <v>0</v>
      </c>
      <c r="C2" s="102" t="s">
        <v>246</v>
      </c>
    </row>
    <row r="3" spans="1:33" x14ac:dyDescent="0.25">
      <c r="B3" s="1" t="s">
        <v>3</v>
      </c>
      <c r="C3" s="102" t="s">
        <v>104</v>
      </c>
    </row>
    <row r="4" spans="1:33" x14ac:dyDescent="0.25">
      <c r="B4" s="1" t="s">
        <v>8</v>
      </c>
      <c r="C4" s="102" t="s">
        <v>245</v>
      </c>
    </row>
    <row r="5" spans="1:33" x14ac:dyDescent="0.25">
      <c r="B5" s="1" t="s">
        <v>7</v>
      </c>
      <c r="C5" s="102">
        <v>5</v>
      </c>
    </row>
    <row r="6" spans="1:33" x14ac:dyDescent="0.25">
      <c r="B6" s="1" t="s">
        <v>72</v>
      </c>
      <c r="C6" s="102" t="s">
        <v>105</v>
      </c>
    </row>
    <row r="8" spans="1:33" ht="15.75" thickBot="1" x14ac:dyDescent="0.3">
      <c r="AD8" s="1"/>
      <c r="AE8" s="1"/>
      <c r="AF8" s="1"/>
      <c r="AG8" s="1"/>
    </row>
    <row r="9" spans="1:33" x14ac:dyDescent="0.25">
      <c r="A9" s="219" t="s">
        <v>15</v>
      </c>
      <c r="B9" s="208" t="s">
        <v>67</v>
      </c>
      <c r="C9" s="210" t="s">
        <v>69</v>
      </c>
      <c r="D9" s="210" t="s">
        <v>70</v>
      </c>
      <c r="E9" s="213" t="s">
        <v>71</v>
      </c>
      <c r="AD9" s="1"/>
      <c r="AE9" s="1"/>
      <c r="AF9" s="1"/>
      <c r="AG9" s="1"/>
    </row>
    <row r="10" spans="1:33" x14ac:dyDescent="0.25">
      <c r="A10" s="220"/>
      <c r="B10" s="222"/>
      <c r="C10" s="211"/>
      <c r="D10" s="211"/>
      <c r="E10" s="214"/>
      <c r="AD10" s="1"/>
      <c r="AE10" s="1"/>
      <c r="AF10" s="1"/>
      <c r="AG10" s="1"/>
    </row>
    <row r="11" spans="1:33" ht="15.75" thickBot="1" x14ac:dyDescent="0.3">
      <c r="A11" s="221"/>
      <c r="B11" s="223"/>
      <c r="C11" s="212"/>
      <c r="D11" s="212"/>
      <c r="E11" s="215"/>
      <c r="AD11" s="1"/>
      <c r="AE11" s="1"/>
      <c r="AF11" s="1"/>
      <c r="AG11" s="1"/>
    </row>
    <row r="12" spans="1:33" ht="16.5" thickTop="1" x14ac:dyDescent="0.25">
      <c r="A12" s="29" t="s">
        <v>25</v>
      </c>
      <c r="B12" s="118" t="s">
        <v>136</v>
      </c>
      <c r="C12" s="101"/>
      <c r="D12" s="101"/>
      <c r="E12" s="58"/>
      <c r="AD12" s="1"/>
      <c r="AE12" s="1"/>
      <c r="AF12" s="1"/>
      <c r="AG12" s="1"/>
    </row>
    <row r="13" spans="1:33" ht="15.75" x14ac:dyDescent="0.25">
      <c r="A13" s="31" t="s">
        <v>26</v>
      </c>
      <c r="B13" s="23" t="s">
        <v>114</v>
      </c>
      <c r="C13" s="97"/>
      <c r="D13" s="97"/>
      <c r="E13" s="33"/>
      <c r="AD13" s="1"/>
      <c r="AE13" s="1"/>
      <c r="AF13" s="1"/>
      <c r="AG13" s="1"/>
    </row>
    <row r="14" spans="1:33" ht="15" customHeight="1" x14ac:dyDescent="0.25">
      <c r="A14" s="31" t="s">
        <v>27</v>
      </c>
      <c r="B14" s="23" t="s">
        <v>137</v>
      </c>
      <c r="C14" s="26"/>
      <c r="D14" s="26"/>
      <c r="E14" s="33"/>
      <c r="AD14" s="1"/>
      <c r="AE14" s="1"/>
      <c r="AF14" s="1"/>
      <c r="AG14" s="1"/>
    </row>
    <row r="15" spans="1:33" ht="15" customHeight="1" x14ac:dyDescent="0.25">
      <c r="A15" s="31" t="s">
        <v>30</v>
      </c>
      <c r="B15" s="23" t="s">
        <v>138</v>
      </c>
      <c r="C15" s="97"/>
      <c r="D15" s="97"/>
      <c r="E15" s="33"/>
      <c r="AD15" s="1"/>
      <c r="AE15" s="1"/>
      <c r="AF15" s="1"/>
      <c r="AG15" s="1"/>
    </row>
    <row r="16" spans="1:33" ht="15.75" customHeight="1" x14ac:dyDescent="0.25">
      <c r="A16" s="31" t="s">
        <v>31</v>
      </c>
      <c r="B16" s="23" t="s">
        <v>110</v>
      </c>
      <c r="C16" s="97"/>
      <c r="D16" s="97"/>
      <c r="E16" s="33"/>
      <c r="AD16" s="1"/>
      <c r="AE16" s="1"/>
      <c r="AF16" s="1"/>
      <c r="AG16" s="1"/>
    </row>
    <row r="17" spans="1:33" ht="15.75" customHeight="1" x14ac:dyDescent="0.25">
      <c r="A17" s="31" t="s">
        <v>32</v>
      </c>
      <c r="B17" s="108" t="s">
        <v>135</v>
      </c>
      <c r="C17" s="97"/>
      <c r="D17" s="97"/>
      <c r="E17" s="33"/>
      <c r="AD17" s="1"/>
      <c r="AE17" s="1"/>
      <c r="AF17" s="1"/>
      <c r="AG17" s="1"/>
    </row>
    <row r="18" spans="1:33" ht="15.75" x14ac:dyDescent="0.25">
      <c r="A18" s="31" t="s">
        <v>33</v>
      </c>
      <c r="B18" s="23" t="s">
        <v>115</v>
      </c>
      <c r="C18" s="97"/>
      <c r="D18" s="97"/>
      <c r="E18" s="33"/>
      <c r="AD18" s="1"/>
      <c r="AE18" s="1"/>
      <c r="AF18" s="1"/>
      <c r="AG18" s="1"/>
    </row>
    <row r="19" spans="1:33" ht="15.75" x14ac:dyDescent="0.25">
      <c r="A19" s="31" t="s">
        <v>34</v>
      </c>
      <c r="B19" s="23" t="s">
        <v>121</v>
      </c>
      <c r="C19" s="97"/>
      <c r="D19" s="97"/>
      <c r="E19" s="33"/>
      <c r="AD19" s="1"/>
      <c r="AE19" s="1"/>
      <c r="AF19" s="1"/>
      <c r="AG19" s="1"/>
    </row>
    <row r="20" spans="1:33" ht="15.75" x14ac:dyDescent="0.25">
      <c r="A20" s="31" t="s">
        <v>35</v>
      </c>
      <c r="B20" s="23" t="s">
        <v>127</v>
      </c>
      <c r="C20" s="97"/>
      <c r="D20" s="97"/>
      <c r="E20" s="33"/>
      <c r="AD20" s="1"/>
      <c r="AE20" s="1"/>
      <c r="AF20" s="1"/>
      <c r="AG20" s="1"/>
    </row>
    <row r="21" spans="1:33" ht="15.75" customHeight="1" x14ac:dyDescent="0.25">
      <c r="A21" s="31" t="s">
        <v>37</v>
      </c>
      <c r="B21" s="23" t="s">
        <v>111</v>
      </c>
      <c r="C21" s="97"/>
      <c r="D21" s="97"/>
      <c r="E21" s="33"/>
      <c r="AD21" s="1"/>
      <c r="AE21" s="1"/>
      <c r="AF21" s="1"/>
      <c r="AG21" s="1"/>
    </row>
    <row r="22" spans="1:33" ht="15.75" customHeight="1" x14ac:dyDescent="0.25">
      <c r="A22" s="31" t="s">
        <v>38</v>
      </c>
      <c r="B22" s="23" t="s">
        <v>126</v>
      </c>
      <c r="C22" s="97"/>
      <c r="D22" s="97"/>
      <c r="E22" s="33"/>
      <c r="AD22" s="1"/>
      <c r="AE22" s="1"/>
      <c r="AF22" s="1"/>
      <c r="AG22" s="1"/>
    </row>
    <row r="23" spans="1:33" ht="15.75" x14ac:dyDescent="0.25">
      <c r="A23" s="31" t="s">
        <v>39</v>
      </c>
      <c r="B23" s="23" t="s">
        <v>128</v>
      </c>
      <c r="C23" s="97"/>
      <c r="D23" s="97"/>
      <c r="E23" s="33"/>
      <c r="AD23" s="1"/>
      <c r="AE23" s="1"/>
      <c r="AF23" s="1"/>
      <c r="AG23" s="1"/>
    </row>
    <row r="24" spans="1:33" ht="15.75" customHeight="1" x14ac:dyDescent="0.25">
      <c r="A24" s="31" t="s">
        <v>40</v>
      </c>
      <c r="B24" s="23" t="s">
        <v>109</v>
      </c>
      <c r="C24" s="97"/>
      <c r="D24" s="97"/>
      <c r="E24" s="33"/>
      <c r="AD24" s="1"/>
      <c r="AE24" s="1"/>
      <c r="AF24" s="1"/>
      <c r="AG24" s="1"/>
    </row>
    <row r="25" spans="1:33" ht="15.75" customHeight="1" x14ac:dyDescent="0.25">
      <c r="A25" s="31" t="s">
        <v>41</v>
      </c>
      <c r="B25" s="23" t="s">
        <v>134</v>
      </c>
      <c r="C25" s="97"/>
      <c r="D25" s="97"/>
      <c r="E25" s="33"/>
      <c r="AD25" s="1"/>
      <c r="AE25" s="1"/>
      <c r="AF25" s="1"/>
      <c r="AG25" s="1"/>
    </row>
    <row r="26" spans="1:33" ht="15.75" x14ac:dyDescent="0.25">
      <c r="A26" s="31" t="s">
        <v>42</v>
      </c>
      <c r="B26" s="23" t="s">
        <v>113</v>
      </c>
      <c r="C26" s="97"/>
      <c r="D26" s="97"/>
      <c r="E26" s="33"/>
      <c r="AD26" s="1"/>
      <c r="AE26" s="1"/>
      <c r="AF26" s="1"/>
      <c r="AG26" s="1"/>
    </row>
    <row r="27" spans="1:33" ht="15.75" x14ac:dyDescent="0.25">
      <c r="A27" s="31" t="s">
        <v>44</v>
      </c>
      <c r="B27" s="23" t="s">
        <v>129</v>
      </c>
      <c r="C27" s="97"/>
      <c r="D27" s="97"/>
      <c r="E27" s="33"/>
      <c r="AD27" s="1"/>
      <c r="AE27" s="1"/>
      <c r="AF27" s="1"/>
      <c r="AG27" s="1"/>
    </row>
    <row r="28" spans="1:33" ht="15.75" customHeight="1" x14ac:dyDescent="0.25">
      <c r="A28" s="31" t="s">
        <v>45</v>
      </c>
      <c r="B28" s="23" t="s">
        <v>107</v>
      </c>
      <c r="C28" s="26"/>
      <c r="D28" s="26"/>
      <c r="E28" s="33"/>
      <c r="AD28" s="1"/>
      <c r="AE28" s="1"/>
      <c r="AF28" s="1"/>
      <c r="AG28" s="1"/>
    </row>
    <row r="29" spans="1:33" ht="15.75" customHeight="1" x14ac:dyDescent="0.25">
      <c r="A29" s="31" t="s">
        <v>46</v>
      </c>
      <c r="B29" s="23" t="s">
        <v>122</v>
      </c>
      <c r="C29" s="26"/>
      <c r="D29" s="26"/>
      <c r="E29" s="33"/>
      <c r="AD29" s="1"/>
      <c r="AE29" s="1"/>
      <c r="AF29" s="1"/>
      <c r="AG29" s="1"/>
    </row>
    <row r="30" spans="1:33" ht="15.75" x14ac:dyDescent="0.25">
      <c r="A30" s="31" t="s">
        <v>48</v>
      </c>
      <c r="B30" s="23" t="s">
        <v>116</v>
      </c>
      <c r="C30" s="26"/>
      <c r="D30" s="26"/>
      <c r="E30" s="33"/>
      <c r="AD30" s="1"/>
      <c r="AE30" s="1"/>
      <c r="AF30" s="1"/>
      <c r="AG30" s="1"/>
    </row>
    <row r="31" spans="1:33" ht="15.75" x14ac:dyDescent="0.25">
      <c r="A31" s="31" t="s">
        <v>50</v>
      </c>
      <c r="B31" s="23" t="s">
        <v>119</v>
      </c>
      <c r="C31" s="26"/>
      <c r="D31" s="26"/>
      <c r="E31" s="33"/>
      <c r="AD31" s="1"/>
      <c r="AE31" s="1"/>
      <c r="AF31" s="1"/>
      <c r="AG31" s="1"/>
    </row>
    <row r="32" spans="1:33" ht="15.75" x14ac:dyDescent="0.25">
      <c r="A32" s="31" t="s">
        <v>51</v>
      </c>
      <c r="B32" s="23" t="s">
        <v>133</v>
      </c>
      <c r="C32" s="26"/>
      <c r="D32" s="26"/>
      <c r="E32" s="33"/>
      <c r="AD32" s="1"/>
      <c r="AE32" s="1"/>
      <c r="AF32" s="1"/>
      <c r="AG32" s="1"/>
    </row>
    <row r="33" spans="1:33" ht="15.75" customHeight="1" x14ac:dyDescent="0.25">
      <c r="A33" s="31" t="s">
        <v>60</v>
      </c>
      <c r="B33" s="23" t="s">
        <v>120</v>
      </c>
      <c r="C33" s="26"/>
      <c r="D33" s="26"/>
      <c r="E33" s="33"/>
      <c r="AD33" s="1"/>
      <c r="AE33" s="1"/>
      <c r="AF33" s="1"/>
      <c r="AG33" s="1"/>
    </row>
    <row r="34" spans="1:33" ht="15.75" customHeight="1" x14ac:dyDescent="0.25">
      <c r="A34" s="31" t="s">
        <v>61</v>
      </c>
      <c r="B34" s="23" t="s">
        <v>108</v>
      </c>
      <c r="C34" s="26"/>
      <c r="D34" s="26"/>
      <c r="E34" s="33"/>
      <c r="AD34" s="1"/>
      <c r="AE34" s="1"/>
      <c r="AF34" s="1"/>
      <c r="AG34" s="1"/>
    </row>
    <row r="35" spans="1:33" ht="15.75" customHeight="1" x14ac:dyDescent="0.25">
      <c r="A35" s="31" t="s">
        <v>62</v>
      </c>
      <c r="B35" s="23" t="s">
        <v>112</v>
      </c>
      <c r="C35" s="26"/>
      <c r="D35" s="26"/>
      <c r="E35" s="33"/>
      <c r="AD35" s="1"/>
      <c r="AE35" s="1"/>
      <c r="AF35" s="1"/>
      <c r="AG35" s="1"/>
    </row>
    <row r="36" spans="1:33" ht="15.75" x14ac:dyDescent="0.25">
      <c r="A36" s="31" t="s">
        <v>63</v>
      </c>
      <c r="B36" s="23" t="s">
        <v>118</v>
      </c>
      <c r="C36" s="26"/>
      <c r="D36" s="26"/>
      <c r="E36" s="33"/>
      <c r="AD36" s="1"/>
      <c r="AE36" s="1"/>
      <c r="AF36" s="1"/>
      <c r="AG36" s="1"/>
    </row>
    <row r="37" spans="1:33" ht="15.75" x14ac:dyDescent="0.25">
      <c r="A37" s="103" t="s">
        <v>64</v>
      </c>
      <c r="B37" s="23" t="s">
        <v>125</v>
      </c>
      <c r="C37" s="26"/>
      <c r="D37" s="26"/>
      <c r="E37" s="26"/>
      <c r="AD37" s="1"/>
      <c r="AE37" s="1"/>
      <c r="AF37" s="1"/>
      <c r="AG37" s="1"/>
    </row>
    <row r="38" spans="1:33" ht="15.75" x14ac:dyDescent="0.25">
      <c r="A38" s="103" t="s">
        <v>65</v>
      </c>
      <c r="B38" s="23" t="s">
        <v>131</v>
      </c>
      <c r="C38" s="26"/>
      <c r="D38" s="26"/>
      <c r="E38" s="26"/>
      <c r="AD38" s="1"/>
      <c r="AE38" s="1"/>
      <c r="AF38" s="1"/>
      <c r="AG38" s="1"/>
    </row>
    <row r="39" spans="1:33" ht="15.75" x14ac:dyDescent="0.25">
      <c r="A39" s="103" t="s">
        <v>66</v>
      </c>
      <c r="B39" s="23" t="s">
        <v>130</v>
      </c>
      <c r="C39" s="26"/>
      <c r="D39" s="26"/>
      <c r="E39" s="26"/>
      <c r="AD39" s="1"/>
      <c r="AE39" s="1"/>
      <c r="AF39" s="1"/>
      <c r="AG39" s="1"/>
    </row>
    <row r="40" spans="1:33" ht="15.75" x14ac:dyDescent="0.25">
      <c r="A40" s="103" t="s">
        <v>99</v>
      </c>
      <c r="B40" s="23" t="s">
        <v>117</v>
      </c>
      <c r="C40" s="26"/>
      <c r="D40" s="26"/>
      <c r="E40" s="26"/>
      <c r="AD40" s="1"/>
      <c r="AE40" s="1"/>
      <c r="AF40" s="1"/>
      <c r="AG40" s="1"/>
    </row>
    <row r="41" spans="1:33" ht="15.75" x14ac:dyDescent="0.25">
      <c r="A41" s="103" t="s">
        <v>100</v>
      </c>
      <c r="B41" s="23" t="s">
        <v>124</v>
      </c>
      <c r="C41" s="26"/>
      <c r="D41" s="26"/>
      <c r="E41" s="26"/>
      <c r="AD41" s="1"/>
      <c r="AE41" s="1"/>
      <c r="AF41" s="1"/>
      <c r="AG41" s="1"/>
    </row>
    <row r="42" spans="1:33" ht="15" customHeight="1" x14ac:dyDescent="0.25">
      <c r="A42" s="103" t="s">
        <v>101</v>
      </c>
      <c r="B42" s="23" t="s">
        <v>132</v>
      </c>
      <c r="C42" s="26"/>
      <c r="D42" s="26"/>
      <c r="E42" s="26"/>
      <c r="AD42" s="1"/>
      <c r="AE42" s="1"/>
      <c r="AF42" s="1"/>
      <c r="AG42" s="1"/>
    </row>
    <row r="43" spans="1:33" ht="15" customHeight="1" x14ac:dyDescent="0.25">
      <c r="A43" s="107" t="s">
        <v>102</v>
      </c>
      <c r="B43" s="23" t="s">
        <v>123</v>
      </c>
      <c r="C43" s="26"/>
      <c r="D43" s="26"/>
      <c r="E43" s="26"/>
      <c r="AD43" s="1"/>
      <c r="AE43" s="1"/>
      <c r="AF43" s="1"/>
      <c r="AG43" s="1"/>
    </row>
    <row r="44" spans="1:33" ht="15" customHeight="1" x14ac:dyDescent="0.25">
      <c r="A44" s="107" t="s">
        <v>103</v>
      </c>
      <c r="B44" s="23" t="s">
        <v>106</v>
      </c>
      <c r="C44" s="26"/>
      <c r="D44" s="26"/>
      <c r="E44" s="26"/>
      <c r="AD44" s="1"/>
      <c r="AE44" s="1"/>
      <c r="AF44" s="1"/>
      <c r="AG44" s="1"/>
    </row>
    <row r="45" spans="1:33" x14ac:dyDescent="0.25">
      <c r="AD45" s="1"/>
      <c r="AE45" s="1"/>
      <c r="AF45" s="1"/>
      <c r="AG45" s="1"/>
    </row>
    <row r="46" spans="1:33" x14ac:dyDescent="0.25">
      <c r="AD46" s="1"/>
      <c r="AE46" s="1"/>
      <c r="AF46" s="1"/>
      <c r="AG46" s="1"/>
    </row>
    <row r="47" spans="1:33" x14ac:dyDescent="0.25">
      <c r="AD47" s="1"/>
      <c r="AE47" s="1"/>
      <c r="AF47" s="1"/>
      <c r="AG47" s="1"/>
    </row>
    <row r="48" spans="1:33" x14ac:dyDescent="0.25">
      <c r="AD48" s="1"/>
      <c r="AE48" s="1"/>
      <c r="AF48" s="1"/>
      <c r="AG48" s="1"/>
    </row>
    <row r="49" spans="1:33" x14ac:dyDescent="0.25">
      <c r="AD49" s="1"/>
      <c r="AE49" s="1"/>
      <c r="AF49" s="1"/>
      <c r="AG49" s="1"/>
    </row>
    <row r="50" spans="1:33" x14ac:dyDescent="0.25">
      <c r="B50" s="216" t="s">
        <v>28</v>
      </c>
      <c r="C50" s="216"/>
      <c r="AD50" s="1"/>
      <c r="AE50" s="1"/>
      <c r="AF50" s="1"/>
      <c r="AG50" s="1"/>
    </row>
    <row r="51" spans="1:33" x14ac:dyDescent="0.25">
      <c r="B51" s="2" t="s">
        <v>94</v>
      </c>
      <c r="C51" s="26" t="s">
        <v>97</v>
      </c>
      <c r="AD51" s="1"/>
      <c r="AE51" s="1"/>
      <c r="AF51" s="1"/>
      <c r="AG51" s="1"/>
    </row>
    <row r="52" spans="1:33" x14ac:dyDescent="0.25">
      <c r="B52" s="2" t="s">
        <v>95</v>
      </c>
      <c r="C52" s="26" t="s">
        <v>82</v>
      </c>
      <c r="AD52" s="1"/>
      <c r="AE52" s="1"/>
      <c r="AF52" s="1"/>
      <c r="AG52" s="1"/>
    </row>
    <row r="53" spans="1:33" x14ac:dyDescent="0.25">
      <c r="B53" s="2" t="s">
        <v>96</v>
      </c>
      <c r="C53" s="26" t="s">
        <v>83</v>
      </c>
      <c r="AD53" s="1"/>
      <c r="AE53" s="1"/>
      <c r="AF53" s="1"/>
      <c r="AG53" s="1"/>
    </row>
    <row r="54" spans="1:33" x14ac:dyDescent="0.25">
      <c r="A54" s="218" t="s">
        <v>79</v>
      </c>
      <c r="B54" s="22" t="s">
        <v>75</v>
      </c>
      <c r="C54" s="26" t="s">
        <v>84</v>
      </c>
      <c r="AD54" s="1"/>
      <c r="AE54" s="1"/>
      <c r="AF54" s="1"/>
      <c r="AG54" s="1"/>
    </row>
    <row r="55" spans="1:33" x14ac:dyDescent="0.25">
      <c r="A55" s="218"/>
      <c r="B55" s="22" t="s">
        <v>76</v>
      </c>
      <c r="C55" s="26"/>
      <c r="AD55" s="1"/>
      <c r="AE55" s="1"/>
      <c r="AF55" s="1"/>
      <c r="AG55" s="1"/>
    </row>
    <row r="56" spans="1:33" ht="19.5" customHeight="1" x14ac:dyDescent="0.25">
      <c r="A56" s="218"/>
      <c r="B56" s="22" t="s">
        <v>77</v>
      </c>
      <c r="C56" s="26"/>
      <c r="AD56" s="1"/>
      <c r="AE56" s="1"/>
      <c r="AF56" s="1"/>
      <c r="AG56" s="1"/>
    </row>
    <row r="57" spans="1:33" ht="19.5" customHeight="1" x14ac:dyDescent="0.25">
      <c r="A57" s="218"/>
      <c r="B57" s="22" t="s">
        <v>78</v>
      </c>
      <c r="C57" s="26"/>
      <c r="AD57" s="1"/>
      <c r="AE57" s="1"/>
      <c r="AF57" s="1"/>
      <c r="AG57" s="1"/>
    </row>
    <row r="58" spans="1:33" ht="19.5" customHeight="1" x14ac:dyDescent="0.25">
      <c r="A58" s="79"/>
      <c r="AD58" s="1"/>
      <c r="AE58" s="1"/>
      <c r="AF58" s="1"/>
      <c r="AG58" s="1"/>
    </row>
    <row r="59" spans="1:33" ht="19.5" customHeight="1" x14ac:dyDescent="0.25">
      <c r="A59" s="79"/>
      <c r="AD59" s="1"/>
      <c r="AE59" s="1"/>
      <c r="AF59" s="1"/>
      <c r="AG59" s="1"/>
    </row>
    <row r="60" spans="1:33" x14ac:dyDescent="0.25">
      <c r="B60" s="217" t="s">
        <v>36</v>
      </c>
      <c r="C60" s="217"/>
      <c r="AD60" s="1"/>
      <c r="AE60" s="1"/>
      <c r="AF60" s="1"/>
      <c r="AG60" s="1"/>
    </row>
    <row r="61" spans="1:33" x14ac:dyDescent="0.25">
      <c r="B61" s="2" t="s">
        <v>91</v>
      </c>
      <c r="C61" s="26" t="s">
        <v>97</v>
      </c>
      <c r="AD61" s="1"/>
      <c r="AE61" s="1"/>
      <c r="AF61" s="1"/>
      <c r="AG61" s="1"/>
    </row>
    <row r="62" spans="1:33" x14ac:dyDescent="0.25">
      <c r="B62" s="2" t="s">
        <v>90</v>
      </c>
      <c r="C62" s="26" t="s">
        <v>81</v>
      </c>
      <c r="AD62" s="1"/>
      <c r="AE62" s="1"/>
      <c r="AF62" s="1"/>
      <c r="AG62" s="1"/>
    </row>
    <row r="63" spans="1:33" ht="15" customHeight="1" x14ac:dyDescent="0.25">
      <c r="B63" s="2" t="s">
        <v>74</v>
      </c>
      <c r="C63" s="26" t="s">
        <v>85</v>
      </c>
      <c r="AD63" s="1"/>
      <c r="AE63" s="1"/>
      <c r="AF63" s="1"/>
      <c r="AG63" s="1"/>
    </row>
    <row r="64" spans="1:33" ht="15" customHeight="1" x14ac:dyDescent="0.25">
      <c r="AD64" s="1"/>
      <c r="AE64" s="1"/>
      <c r="AF64" s="1"/>
      <c r="AG64" s="1"/>
    </row>
    <row r="65" spans="30:33" ht="15" customHeight="1" x14ac:dyDescent="0.25">
      <c r="AD65" s="1"/>
      <c r="AE65" s="1"/>
      <c r="AF65" s="1"/>
      <c r="AG65" s="1"/>
    </row>
    <row r="66" spans="30:33" x14ac:dyDescent="0.25">
      <c r="AD66" s="1"/>
      <c r="AE66" s="1"/>
      <c r="AF66" s="1"/>
      <c r="AG66" s="1"/>
    </row>
    <row r="67" spans="30:33" x14ac:dyDescent="0.25">
      <c r="AD67" s="1"/>
      <c r="AE67" s="1"/>
      <c r="AF67" s="1"/>
      <c r="AG67" s="1"/>
    </row>
    <row r="68" spans="30:33" x14ac:dyDescent="0.25">
      <c r="AD68" s="1"/>
      <c r="AE68" s="1"/>
      <c r="AF68" s="1"/>
      <c r="AG68" s="1"/>
    </row>
    <row r="69" spans="30:33" ht="15" customHeight="1" x14ac:dyDescent="0.25">
      <c r="AD69" s="1"/>
      <c r="AE69" s="1"/>
      <c r="AF69" s="1"/>
      <c r="AG69" s="1"/>
    </row>
    <row r="70" spans="30:33" ht="15" customHeight="1" x14ac:dyDescent="0.25">
      <c r="AD70" s="1"/>
      <c r="AE70" s="1"/>
      <c r="AF70" s="1"/>
      <c r="AG70" s="1"/>
    </row>
    <row r="71" spans="30:33" ht="15" customHeight="1" x14ac:dyDescent="0.25">
      <c r="AD71" s="1"/>
      <c r="AE71" s="1"/>
      <c r="AF71" s="1"/>
      <c r="AG71" s="1"/>
    </row>
    <row r="72" spans="30:33" ht="15" customHeight="1" x14ac:dyDescent="0.25">
      <c r="AD72" s="1"/>
      <c r="AE72" s="1"/>
      <c r="AF72" s="1"/>
      <c r="AG72" s="1"/>
    </row>
    <row r="73" spans="30:33" ht="15" customHeight="1" x14ac:dyDescent="0.25">
      <c r="AD73" s="1"/>
      <c r="AE73" s="1"/>
      <c r="AF73" s="1"/>
      <c r="AG73" s="1"/>
    </row>
    <row r="74" spans="30:33" x14ac:dyDescent="0.25">
      <c r="AD74" s="1"/>
      <c r="AE74" s="1"/>
      <c r="AF74" s="1"/>
      <c r="AG74" s="1"/>
    </row>
    <row r="75" spans="30:33" x14ac:dyDescent="0.25">
      <c r="AD75" s="1"/>
      <c r="AE75" s="1"/>
      <c r="AF75" s="1"/>
      <c r="AG75" s="1"/>
    </row>
    <row r="76" spans="30:33" ht="15" customHeight="1" x14ac:dyDescent="0.25">
      <c r="AD76" s="1"/>
      <c r="AE76" s="1"/>
      <c r="AF76" s="1"/>
      <c r="AG76" s="1"/>
    </row>
    <row r="77" spans="30:33" ht="15" customHeight="1" x14ac:dyDescent="0.25">
      <c r="AD77" s="1"/>
      <c r="AE77" s="1"/>
      <c r="AF77" s="1"/>
      <c r="AG77" s="1"/>
    </row>
    <row r="78" spans="30:33" x14ac:dyDescent="0.25">
      <c r="AD78" s="1"/>
      <c r="AE78" s="1"/>
      <c r="AF78" s="1"/>
      <c r="AG78" s="1"/>
    </row>
    <row r="79" spans="30:33" x14ac:dyDescent="0.25">
      <c r="AD79" s="1"/>
      <c r="AE79" s="1"/>
      <c r="AF79" s="1"/>
      <c r="AG79" s="1"/>
    </row>
    <row r="80" spans="30:33" x14ac:dyDescent="0.25">
      <c r="AD80" s="1"/>
      <c r="AE80" s="1"/>
      <c r="AF80" s="1"/>
      <c r="AG80" s="1"/>
    </row>
    <row r="81" spans="30:33" ht="15" customHeight="1" x14ac:dyDescent="0.25">
      <c r="AD81" s="1"/>
      <c r="AE81" s="1"/>
      <c r="AF81" s="1"/>
      <c r="AG81" s="1"/>
    </row>
    <row r="82" spans="30:33" ht="15" customHeight="1" x14ac:dyDescent="0.25">
      <c r="AD82" s="1"/>
      <c r="AE82" s="1"/>
      <c r="AF82" s="1"/>
      <c r="AG82" s="1"/>
    </row>
    <row r="83" spans="30:33" ht="15" customHeight="1" x14ac:dyDescent="0.25">
      <c r="AD83" s="1"/>
      <c r="AE83" s="1"/>
      <c r="AF83" s="1"/>
      <c r="AG83" s="1"/>
    </row>
    <row r="84" spans="30:33" ht="15" customHeight="1" x14ac:dyDescent="0.25">
      <c r="AD84" s="1"/>
      <c r="AE84" s="1"/>
      <c r="AF84" s="1"/>
      <c r="AG84" s="1"/>
    </row>
    <row r="85" spans="30:33" x14ac:dyDescent="0.25">
      <c r="AD85" s="1"/>
      <c r="AE85" s="1"/>
      <c r="AF85" s="1"/>
      <c r="AG85" s="1"/>
    </row>
    <row r="86" spans="30:33" x14ac:dyDescent="0.25">
      <c r="AD86" s="1"/>
      <c r="AE86" s="1"/>
      <c r="AF86" s="1"/>
      <c r="AG86" s="1"/>
    </row>
    <row r="87" spans="30:33" x14ac:dyDescent="0.25">
      <c r="AD87" s="1"/>
      <c r="AE87" s="1"/>
      <c r="AF87" s="1"/>
      <c r="AG87" s="1"/>
    </row>
    <row r="88" spans="30:33" ht="15" customHeight="1" x14ac:dyDescent="0.25">
      <c r="AD88" s="1"/>
      <c r="AE88" s="1"/>
      <c r="AF88" s="1"/>
      <c r="AG88" s="1"/>
    </row>
    <row r="89" spans="30:33" ht="15" customHeight="1" x14ac:dyDescent="0.25">
      <c r="AD89" s="1"/>
      <c r="AE89" s="1"/>
      <c r="AF89" s="1"/>
      <c r="AG89" s="1"/>
    </row>
    <row r="90" spans="30:33" x14ac:dyDescent="0.25">
      <c r="AD90" s="1"/>
      <c r="AE90" s="1"/>
      <c r="AF90" s="1"/>
      <c r="AG90" s="1"/>
    </row>
    <row r="91" spans="30:33" x14ac:dyDescent="0.25">
      <c r="AD91" s="1"/>
      <c r="AE91" s="1"/>
      <c r="AF91" s="1"/>
      <c r="AG91" s="1"/>
    </row>
    <row r="92" spans="30:33" x14ac:dyDescent="0.25">
      <c r="AD92" s="1"/>
      <c r="AE92" s="1"/>
      <c r="AF92" s="1"/>
      <c r="AG92" s="1"/>
    </row>
    <row r="93" spans="30:33" x14ac:dyDescent="0.25">
      <c r="AD93" s="1"/>
      <c r="AE93" s="1"/>
      <c r="AF93" s="1"/>
      <c r="AG93" s="1"/>
    </row>
    <row r="94" spans="30:33" ht="15" customHeight="1" x14ac:dyDescent="0.25"/>
    <row r="95" spans="30:33" ht="15" customHeight="1" x14ac:dyDescent="0.25"/>
    <row r="96" spans="30:33" ht="15" customHeight="1" x14ac:dyDescent="0.25"/>
    <row r="107" ht="15" customHeight="1" x14ac:dyDescent="0.25"/>
    <row r="108" ht="15" customHeight="1" x14ac:dyDescent="0.25"/>
    <row r="114" ht="15.75" customHeight="1" x14ac:dyDescent="0.25"/>
    <row r="115" ht="15" customHeight="1" x14ac:dyDescent="0.25"/>
    <row r="116" ht="15" customHeight="1" x14ac:dyDescent="0.25"/>
    <row r="119" ht="15" customHeight="1" x14ac:dyDescent="0.25"/>
    <row r="120" ht="15" customHeight="1" x14ac:dyDescent="0.25"/>
    <row r="122" ht="15.75" customHeight="1" x14ac:dyDescent="0.25"/>
    <row r="123" ht="15" customHeight="1" x14ac:dyDescent="0.25"/>
    <row r="126" ht="15" customHeight="1" x14ac:dyDescent="0.25"/>
    <row r="127" ht="15" customHeight="1" x14ac:dyDescent="0.25"/>
    <row r="128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.75" customHeight="1" x14ac:dyDescent="0.25"/>
    <row r="139" ht="15.75" customHeight="1" x14ac:dyDescent="0.25"/>
    <row r="140" ht="15" customHeight="1" x14ac:dyDescent="0.25"/>
    <row r="141" ht="15" customHeight="1" x14ac:dyDescent="0.25"/>
  </sheetData>
  <sortState ref="B12:B44">
    <sortCondition ref="B12:B44"/>
  </sortState>
  <mergeCells count="8">
    <mergeCell ref="D9:D11"/>
    <mergeCell ref="E9:E11"/>
    <mergeCell ref="B50:C50"/>
    <mergeCell ref="B60:C60"/>
    <mergeCell ref="A54:A57"/>
    <mergeCell ref="A9:A11"/>
    <mergeCell ref="B9:B11"/>
    <mergeCell ref="C9:C1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0"/>
  <sheetViews>
    <sheetView view="pageLayout" topLeftCell="A5" workbookViewId="0">
      <selection activeCell="O17" sqref="O17"/>
    </sheetView>
  </sheetViews>
  <sheetFormatPr defaultColWidth="8.42578125" defaultRowHeight="15" x14ac:dyDescent="0.25"/>
  <cols>
    <col min="1" max="16" width="4.7109375" style="1" customWidth="1"/>
    <col min="17" max="18" width="2.42578125" style="1" customWidth="1"/>
    <col min="19" max="20" width="20.140625" style="1" customWidth="1"/>
    <col min="21" max="16384" width="8.42578125" style="1"/>
  </cols>
  <sheetData>
    <row r="1" spans="1:18" x14ac:dyDescent="0.25">
      <c r="A1" s="241"/>
      <c r="B1" s="242"/>
      <c r="C1" s="243"/>
      <c r="E1" s="4" t="s">
        <v>1</v>
      </c>
      <c r="F1" s="5"/>
      <c r="G1" s="250" t="str">
        <f>OPCI_PODACI!B21</f>
        <v>Henda Nevad</v>
      </c>
      <c r="H1" s="250"/>
      <c r="I1" s="250"/>
      <c r="J1" s="250"/>
      <c r="K1" s="250"/>
      <c r="L1" s="250"/>
      <c r="M1" s="250"/>
      <c r="N1" s="5" t="s">
        <v>2</v>
      </c>
      <c r="O1" s="5"/>
      <c r="P1" s="251">
        <f>OPCI_PODACI!C21</f>
        <v>0</v>
      </c>
      <c r="Q1" s="250"/>
      <c r="R1" s="252"/>
    </row>
    <row r="2" spans="1:18" x14ac:dyDescent="0.25">
      <c r="A2" s="244"/>
      <c r="B2" s="245"/>
      <c r="C2" s="246"/>
      <c r="D2" s="89"/>
      <c r="E2" s="6" t="s">
        <v>4</v>
      </c>
      <c r="F2" s="7"/>
      <c r="G2" s="250">
        <f>OPCI_PODACI!D21</f>
        <v>0</v>
      </c>
      <c r="H2" s="250"/>
      <c r="I2" s="250"/>
      <c r="J2" s="7" t="s">
        <v>5</v>
      </c>
      <c r="K2" s="7"/>
      <c r="L2" s="250" t="str">
        <f>OPCI_PODACI!C2</f>
        <v>2014/15.</v>
      </c>
      <c r="M2" s="250"/>
      <c r="N2" s="7" t="s">
        <v>6</v>
      </c>
      <c r="O2" s="7"/>
      <c r="P2" s="253" t="str">
        <f>OPCI_PODACI!C3</f>
        <v>V</v>
      </c>
      <c r="Q2" s="253"/>
      <c r="R2" s="254"/>
    </row>
    <row r="3" spans="1:18" ht="15.75" x14ac:dyDescent="0.25">
      <c r="A3" s="244"/>
      <c r="B3" s="245"/>
      <c r="C3" s="246"/>
      <c r="D3" s="89"/>
      <c r="E3" s="6" t="s">
        <v>8</v>
      </c>
      <c r="F3" s="7"/>
      <c r="G3" s="255" t="str">
        <f>OPCI_PODACI!C4</f>
        <v>FILMSKA RTV KULTURA</v>
      </c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6"/>
    </row>
    <row r="4" spans="1:18" x14ac:dyDescent="0.25">
      <c r="A4" s="244"/>
      <c r="B4" s="245"/>
      <c r="C4" s="246"/>
      <c r="D4" s="89"/>
      <c r="E4" s="6" t="s">
        <v>9</v>
      </c>
      <c r="F4" s="7"/>
      <c r="G4" s="250">
        <f>OPCI_PODACI!C5</f>
        <v>5</v>
      </c>
      <c r="H4" s="250"/>
      <c r="I4" s="250"/>
      <c r="J4" s="257" t="s">
        <v>10</v>
      </c>
      <c r="K4" s="257"/>
      <c r="L4" s="257"/>
      <c r="M4" s="257"/>
      <c r="N4" s="257"/>
      <c r="O4" s="250" t="str">
        <f>OPCI_PODACI!C6</f>
        <v>2 + 2 + 0</v>
      </c>
      <c r="P4" s="250"/>
      <c r="Q4" s="250"/>
      <c r="R4" s="8"/>
    </row>
    <row r="5" spans="1:18" x14ac:dyDescent="0.25">
      <c r="A5" s="247"/>
      <c r="B5" s="248"/>
      <c r="C5" s="249"/>
      <c r="D5" s="8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18" x14ac:dyDescent="0.25">
      <c r="B6" s="89"/>
      <c r="C6" s="89"/>
      <c r="D6" s="89"/>
    </row>
    <row r="7" spans="1:18" x14ac:dyDescent="0.25">
      <c r="A7" s="12" t="s">
        <v>11</v>
      </c>
      <c r="B7" s="13"/>
      <c r="C7" s="13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9" spans="1:18" x14ac:dyDescent="0.25">
      <c r="A9" s="59" t="str">
        <f>PRISUSTVO_PR!C3</f>
        <v>3.10.</v>
      </c>
      <c r="B9" s="59" t="str">
        <f>PRISUSTVO_PR!D3</f>
        <v>10.10.</v>
      </c>
      <c r="C9" s="59" t="str">
        <f>PRISUSTVO_PR!E3</f>
        <v>17.10.</v>
      </c>
      <c r="D9" s="59" t="str">
        <f>PRISUSTVO_PR!F3</f>
        <v>24.10.</v>
      </c>
      <c r="E9" s="59" t="str">
        <f>PRISUSTVO_PR!G3</f>
        <v>31.10.</v>
      </c>
      <c r="F9" s="59" t="str">
        <f>PRISUSTVO_PR!H3</f>
        <v>7.11.</v>
      </c>
      <c r="G9" s="59" t="str">
        <f>PRISUSTVO_PR!I3</f>
        <v>14.11.</v>
      </c>
      <c r="H9" s="59" t="str">
        <f>PRISUSTVO_PR!J3</f>
        <v>21.11.</v>
      </c>
      <c r="I9" s="59" t="str">
        <f>PRISUSTVO_PR!K3</f>
        <v>28.11.</v>
      </c>
      <c r="J9" s="59" t="str">
        <f>PRISUSTVO_PR!L3</f>
        <v>5.12.</v>
      </c>
      <c r="K9" s="59" t="str">
        <f>PRISUSTVO_PR!M3</f>
        <v>12.12.</v>
      </c>
      <c r="L9" s="59" t="str">
        <f>PRISUSTVO_PR!N3</f>
        <v>19.12.</v>
      </c>
      <c r="M9" s="59" t="str">
        <f>PRISUSTVO_PR!O3</f>
        <v>26.12.</v>
      </c>
      <c r="N9" s="59" t="str">
        <f>PRISUSTVO_PR!P3</f>
        <v>3.1.</v>
      </c>
      <c r="O9" s="59" t="str">
        <f>PRISUSTVO_PR!Q3</f>
        <v>9.1.</v>
      </c>
      <c r="Q9" s="258">
        <f>PRISUSTVO_PR!S13</f>
        <v>5</v>
      </c>
      <c r="R9" s="259"/>
    </row>
    <row r="10" spans="1:18" x14ac:dyDescent="0.25">
      <c r="A10" s="14">
        <f>IF(PRISUSTVO_PR!C13=1,1,IF(PRISUSTVO_PR!C13=2,2,IF(PRISUSTVO_PR!C13=3,3,0)))</f>
        <v>2</v>
      </c>
      <c r="B10" s="14">
        <f>IF(PRISUSTVO_PR!D13=1,1,IF(PRISUSTVO_PR!D13=2,2,IF(PRISUSTVO_PR!D13=3,3,0)))</f>
        <v>2</v>
      </c>
      <c r="C10" s="14">
        <f>IF(PRISUSTVO_PR!E13=1,1,IF(PRISUSTVO_PR!E13=2,2,IF(PRISUSTVO_PR!E13=3,3,0)))</f>
        <v>2</v>
      </c>
      <c r="D10" s="14">
        <f>IF(PRISUSTVO_PR!F13=1,1,IF(PRISUSTVO_PR!F13=2,2,IF(PRISUSTVO_PR!F13=3,3,0)))</f>
        <v>2</v>
      </c>
      <c r="E10" s="14">
        <f>IF(PRISUSTVO_PR!G13=1,1,IF(PRISUSTVO_PR!G13=2,2,IF(PRISUSTVO_PR!G13=3,3,0)))</f>
        <v>2</v>
      </c>
      <c r="F10" s="14">
        <f>IF(PRISUSTVO_PR!H13=1,1,IF(PRISUSTVO_PR!H13=2,2,IF(PRISUSTVO_PR!H13=3,3,0)))</f>
        <v>2</v>
      </c>
      <c r="G10" s="14">
        <f>IF(PRISUSTVO_PR!I13=1,1,IF(PRISUSTVO_PR!I13=2,2,IF(PRISUSTVO_PR!I13=3,3,0)))</f>
        <v>2</v>
      </c>
      <c r="H10" s="14">
        <f>IF(PRISUSTVO_PR!J13=1,1,IF(PRISUSTVO_PR!J13=2,2,IF(PRISUSTVO_PR!J13=3,3,0)))</f>
        <v>2</v>
      </c>
      <c r="I10" s="14">
        <f>IF(PRISUSTVO_PR!K13=1,1,IF(PRISUSTVO_PR!K13=2,2,IF(PRISUSTVO_PR!K13=3,3,0)))</f>
        <v>2</v>
      </c>
      <c r="J10" s="14">
        <f>IF(PRISUSTVO_PR!L13=1,1,IF(PRISUSTVO_PR!L13=2,2,IF(PRISUSTVO_PR!L13=3,3,0)))</f>
        <v>2</v>
      </c>
      <c r="K10" s="14">
        <f>IF(PRISUSTVO_PR!M13=1,1,IF(PRISUSTVO_PR!M13=2,2,IF(PRISUSTVO_PR!M13=3,3,0)))</f>
        <v>2</v>
      </c>
      <c r="L10" s="14">
        <f>IF(PRISUSTVO_PR!N13=1,1,IF(PRISUSTVO_PR!N13=2,2,IF(PRISUSTVO_PR!N13=3,3,0)))</f>
        <v>2</v>
      </c>
      <c r="M10" s="14">
        <f>IF(PRISUSTVO_PR!O13=1,1,IF(PRISUSTVO_PR!O13=2,2,IF(PRISUSTVO_PR!O13=3,3,0)))</f>
        <v>2</v>
      </c>
      <c r="N10" s="14">
        <f>IF(PRISUSTVO_PR!P13=1,1,IF(PRISUSTVO_PR!P13=2,2,IF(PRISUSTVO_PR!P13=3,3,0)))</f>
        <v>2</v>
      </c>
      <c r="O10" s="14">
        <f>IF(PRISUSTVO_PR!Q13=1,1,IF(PRISUSTVO_PR!Q13=2,2,IF(PRISUSTVO_PR!Q13=3,3,0)))</f>
        <v>2</v>
      </c>
      <c r="Q10" s="260"/>
      <c r="R10" s="261"/>
    </row>
    <row r="12" spans="1:18" x14ac:dyDescent="0.25">
      <c r="A12" s="12" t="s">
        <v>12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x14ac:dyDescent="0.25">
      <c r="C13" s="15"/>
    </row>
    <row r="14" spans="1:18" x14ac:dyDescent="0.25">
      <c r="A14" s="60" t="str">
        <f>PRISUSTVO_VJ!C3</f>
        <v>11.10.</v>
      </c>
      <c r="B14" s="60" t="str">
        <f>PRISUSTVO_VJ!D3</f>
        <v>18.10.</v>
      </c>
      <c r="C14" s="60" t="str">
        <f>PRISUSTVO_VJ!E3</f>
        <v>19.10.</v>
      </c>
      <c r="D14" s="60" t="str">
        <f>PRISUSTVO_VJ!F3</f>
        <v>21.10.</v>
      </c>
      <c r="E14" s="60" t="str">
        <f>PRISUSTVO_VJ!G3</f>
        <v>28.10.</v>
      </c>
      <c r="F14" s="60" t="str">
        <f>PRISUSTVO_VJ!H3</f>
        <v>4.11.</v>
      </c>
      <c r="G14" s="60" t="str">
        <f>PRISUSTVO_VJ!I3</f>
        <v>11.11.</v>
      </c>
      <c r="H14" s="60" t="str">
        <f>PRISUSTVO_VJ!J3</f>
        <v>18.11.</v>
      </c>
      <c r="I14" s="60" t="str">
        <f>PRISUSTVO_VJ!K3</f>
        <v>2-12.</v>
      </c>
      <c r="J14" s="60" t="str">
        <f>PRISUSTVO_VJ!L3</f>
        <v>9.12.</v>
      </c>
      <c r="K14" s="60" t="str">
        <f>PRISUSTVO_VJ!M3</f>
        <v>16.12.</v>
      </c>
      <c r="L14" s="60" t="str">
        <f>PRISUSTVO_VJ!N3</f>
        <v>23.12.</v>
      </c>
      <c r="M14" s="60" t="str">
        <f>PRISUSTVO_VJ!O3</f>
        <v>29.12.</v>
      </c>
      <c r="N14" s="60" t="str">
        <f>PRISUSTVO_VJ!P3</f>
        <v>6.1.</v>
      </c>
      <c r="O14" s="60" t="str">
        <f>PRISUSTVO_VJ!Q3</f>
        <v>13.1.</v>
      </c>
      <c r="Q14" s="258">
        <f>PRISUSTVO_VJ!S12</f>
        <v>4</v>
      </c>
      <c r="R14" s="259"/>
    </row>
    <row r="15" spans="1:18" x14ac:dyDescent="0.25">
      <c r="A15" s="26">
        <f>PRISUSTVO_VJ!C13</f>
        <v>0</v>
      </c>
      <c r="B15" s="26">
        <f>PRISUSTVO_VJ!D13</f>
        <v>3</v>
      </c>
      <c r="C15" s="26">
        <f>PRISUSTVO_VJ!E13</f>
        <v>3</v>
      </c>
      <c r="D15" s="26">
        <f>PRISUSTVO_VJ!F13</f>
        <v>3</v>
      </c>
      <c r="E15" s="26">
        <f>PRISUSTVO_VJ!G13</f>
        <v>3</v>
      </c>
      <c r="F15" s="26">
        <f>PRISUSTVO_VJ!H13</f>
        <v>3</v>
      </c>
      <c r="G15" s="26">
        <f>PRISUSTVO_VJ!I13</f>
        <v>3</v>
      </c>
      <c r="H15" s="26">
        <f>PRISUSTVO_VJ!J13</f>
        <v>3</v>
      </c>
      <c r="I15" s="26">
        <f>PRISUSTVO_VJ!K13</f>
        <v>3</v>
      </c>
      <c r="J15" s="26">
        <f>PRISUSTVO_VJ!L13</f>
        <v>3</v>
      </c>
      <c r="K15" s="26">
        <f>PRISUSTVO_VJ!M13</f>
        <v>3</v>
      </c>
      <c r="L15" s="26">
        <f>PRISUSTVO_VJ!N13</f>
        <v>3</v>
      </c>
      <c r="M15" s="26">
        <f>PRISUSTVO_VJ!O13</f>
        <v>3</v>
      </c>
      <c r="N15" s="26">
        <f>PRISUSTVO_VJ!P13</f>
        <v>3</v>
      </c>
      <c r="O15" s="26">
        <f>PRISUSTVO_VJ!Q13</f>
        <v>3</v>
      </c>
      <c r="P15" s="89"/>
      <c r="Q15" s="260"/>
      <c r="R15" s="261"/>
    </row>
    <row r="16" spans="1:18" ht="18.75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89"/>
      <c r="Q16" s="61"/>
      <c r="R16" s="61"/>
    </row>
    <row r="17" spans="1:18" ht="18.75" x14ac:dyDescent="0.25">
      <c r="A17" s="93" t="s">
        <v>88</v>
      </c>
      <c r="B17" s="93"/>
      <c r="C17" s="93"/>
      <c r="D17" s="93"/>
      <c r="E17" s="93"/>
      <c r="F17" s="93"/>
      <c r="G17" s="21"/>
      <c r="H17" s="21"/>
      <c r="I17" s="21"/>
      <c r="J17" s="21"/>
      <c r="K17" s="21"/>
      <c r="L17" s="21"/>
      <c r="M17" s="21"/>
      <c r="N17" s="21"/>
      <c r="O17" s="21"/>
      <c r="P17" s="89"/>
      <c r="Q17" s="61"/>
      <c r="R17" s="61"/>
    </row>
    <row r="18" spans="1:18" ht="18.75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89"/>
      <c r="Q18" s="61"/>
      <c r="R18" s="61"/>
    </row>
    <row r="19" spans="1:18" ht="18.75" x14ac:dyDescent="0.25">
      <c r="A19" s="297" t="s">
        <v>28</v>
      </c>
      <c r="B19" s="297"/>
      <c r="C19" s="297"/>
      <c r="D19" s="277" t="s">
        <v>22</v>
      </c>
      <c r="E19" s="277"/>
      <c r="F19" s="277"/>
      <c r="G19" s="277" t="s">
        <v>29</v>
      </c>
      <c r="H19" s="277"/>
      <c r="I19" s="277"/>
      <c r="J19" s="277" t="s">
        <v>14</v>
      </c>
      <c r="K19" s="277"/>
      <c r="L19" s="277"/>
      <c r="M19" s="21"/>
      <c r="N19" s="21"/>
      <c r="O19" s="21"/>
      <c r="P19" s="89"/>
      <c r="Q19" s="61"/>
      <c r="R19" s="61"/>
    </row>
    <row r="20" spans="1:18" ht="18.75" customHeight="1" x14ac:dyDescent="0.25">
      <c r="A20" s="298" t="str">
        <f>OPCI_PODACI!C51</f>
        <v>14.11.2011.</v>
      </c>
      <c r="B20" s="298"/>
      <c r="C20" s="298"/>
      <c r="D20" s="279">
        <f>KOL_1!H17</f>
        <v>32</v>
      </c>
      <c r="E20" s="279"/>
      <c r="F20" s="279"/>
      <c r="G20" s="278">
        <f>KOL_1!I17</f>
        <v>55.172413793103445</v>
      </c>
      <c r="H20" s="279"/>
      <c r="I20" s="279"/>
      <c r="J20" s="279">
        <f>KOL_1!J17</f>
        <v>0</v>
      </c>
      <c r="K20" s="279"/>
      <c r="L20" s="279"/>
      <c r="M20" s="21"/>
      <c r="N20" s="21"/>
      <c r="O20" s="21"/>
      <c r="P20" s="89"/>
      <c r="Q20" s="258">
        <f>SUM(J20:L21)</f>
        <v>0</v>
      </c>
      <c r="R20" s="259"/>
    </row>
    <row r="21" spans="1:18" ht="18.75" customHeight="1" x14ac:dyDescent="0.25">
      <c r="A21" s="298" t="str">
        <f>OPCI_PODACI!C52</f>
        <v>30.5.2011.</v>
      </c>
      <c r="B21" s="298"/>
      <c r="C21" s="298"/>
      <c r="D21" s="279">
        <f>KOL_2!J17</f>
        <v>49</v>
      </c>
      <c r="E21" s="279"/>
      <c r="F21" s="279"/>
      <c r="G21" s="278">
        <f>KOL_2!K17</f>
        <v>52.12765957446809</v>
      </c>
      <c r="H21" s="279"/>
      <c r="I21" s="279"/>
      <c r="J21" s="279">
        <f>KOL_2!L17</f>
        <v>0</v>
      </c>
      <c r="K21" s="279"/>
      <c r="L21" s="279"/>
      <c r="M21" s="21"/>
      <c r="N21" s="21"/>
      <c r="O21" s="21"/>
      <c r="P21" s="89"/>
      <c r="Q21" s="260"/>
      <c r="R21" s="261"/>
    </row>
    <row r="22" spans="1:18" ht="18.75" customHeight="1" x14ac:dyDescent="0.25">
      <c r="A22" s="298" t="str">
        <f>OPCI_PODACI!C53</f>
        <v>6.6.2011.</v>
      </c>
      <c r="B22" s="298"/>
      <c r="C22" s="298"/>
      <c r="D22" s="279">
        <f>POPRAVNI_KOL!H17</f>
        <v>0</v>
      </c>
      <c r="E22" s="279"/>
      <c r="F22" s="279"/>
      <c r="G22" s="278">
        <f>POPRAVNI_KOL!I17</f>
        <v>0</v>
      </c>
      <c r="H22" s="278"/>
      <c r="I22" s="278"/>
      <c r="J22" s="279">
        <f>POPRAVNI_KOL!J17</f>
        <v>0</v>
      </c>
      <c r="K22" s="279"/>
      <c r="L22" s="279"/>
      <c r="M22" s="21"/>
      <c r="N22" s="21"/>
      <c r="O22" s="21"/>
      <c r="P22" s="89"/>
      <c r="Q22" s="92"/>
      <c r="R22" s="92"/>
    </row>
    <row r="23" spans="1:18" x14ac:dyDescent="0.25">
      <c r="P23" s="89"/>
    </row>
    <row r="24" spans="1:18" ht="15" customHeight="1" x14ac:dyDescent="0.25">
      <c r="A24" s="12" t="s">
        <v>89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Q24" s="57"/>
      <c r="R24" s="57"/>
    </row>
    <row r="25" spans="1:18" ht="15" customHeight="1" x14ac:dyDescent="0.25">
      <c r="Q25" s="57"/>
      <c r="R25" s="57"/>
    </row>
    <row r="26" spans="1:18" x14ac:dyDescent="0.25">
      <c r="A26" s="299" t="s">
        <v>36</v>
      </c>
      <c r="B26" s="299"/>
      <c r="C26" s="299"/>
      <c r="D26" s="300" t="s">
        <v>22</v>
      </c>
      <c r="E26" s="300"/>
      <c r="F26" s="300"/>
      <c r="G26" s="300" t="s">
        <v>29</v>
      </c>
      <c r="H26" s="300"/>
      <c r="I26" s="300"/>
      <c r="J26" s="300" t="s">
        <v>14</v>
      </c>
      <c r="K26" s="300"/>
      <c r="L26" s="300"/>
    </row>
    <row r="27" spans="1:18" x14ac:dyDescent="0.25">
      <c r="A27" s="309" t="str">
        <f>OPCI_PODACI!C61</f>
        <v>14.11.2011.</v>
      </c>
      <c r="B27" s="309"/>
      <c r="C27" s="309"/>
      <c r="D27" s="295">
        <f>DZ_1!I17</f>
        <v>0</v>
      </c>
      <c r="E27" s="295"/>
      <c r="F27" s="295"/>
      <c r="G27" s="296">
        <f>DZ_1!J17</f>
        <v>0</v>
      </c>
      <c r="H27" s="295"/>
      <c r="I27" s="295"/>
      <c r="J27" s="295">
        <f>DZ_1!K17</f>
        <v>0</v>
      </c>
      <c r="K27" s="295"/>
      <c r="L27" s="295"/>
      <c r="Q27" s="258">
        <f>SUM(J27:L28)</f>
        <v>0</v>
      </c>
      <c r="R27" s="259"/>
    </row>
    <row r="28" spans="1:18" x14ac:dyDescent="0.25">
      <c r="A28" s="309" t="str">
        <f>OPCI_PODACI!C62</f>
        <v>21. 3. 2011.</v>
      </c>
      <c r="B28" s="309"/>
      <c r="C28" s="309"/>
      <c r="D28" s="295">
        <f>DZ_2!H17</f>
        <v>0</v>
      </c>
      <c r="E28" s="295"/>
      <c r="F28" s="295"/>
      <c r="G28" s="296">
        <f>DZ_2!I17</f>
        <v>0</v>
      </c>
      <c r="H28" s="295"/>
      <c r="I28" s="295"/>
      <c r="J28" s="295">
        <f>DZ_2!J17</f>
        <v>0</v>
      </c>
      <c r="K28" s="295"/>
      <c r="L28" s="295"/>
      <c r="P28" s="12"/>
      <c r="Q28" s="260"/>
      <c r="R28" s="261"/>
    </row>
    <row r="29" spans="1:18" s="18" customFormat="1" ht="4.5" customHeight="1" x14ac:dyDescent="0.25">
      <c r="A29" s="82"/>
      <c r="B29" s="82"/>
      <c r="C29" s="82"/>
      <c r="D29" s="80"/>
      <c r="E29" s="80"/>
      <c r="F29" s="80"/>
      <c r="G29" s="81"/>
      <c r="H29" s="80"/>
      <c r="I29" s="80"/>
      <c r="J29" s="80"/>
      <c r="K29" s="80"/>
      <c r="L29" s="80"/>
      <c r="M29" s="84"/>
      <c r="N29" s="83"/>
      <c r="O29" s="83"/>
      <c r="P29" s="84"/>
      <c r="Q29" s="85"/>
      <c r="R29" s="85"/>
    </row>
    <row r="30" spans="1:18" s="18" customFormat="1" ht="3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Q30" s="16"/>
      <c r="R30" s="16"/>
    </row>
    <row r="31" spans="1:18" ht="15" customHeight="1" x14ac:dyDescent="0.25">
      <c r="A31" s="12" t="s">
        <v>13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86"/>
      <c r="N31" s="289" t="s">
        <v>80</v>
      </c>
      <c r="O31" s="290"/>
      <c r="P31" s="280">
        <f>[1]suma!F16</f>
        <v>0</v>
      </c>
      <c r="Q31" s="281"/>
      <c r="R31" s="282"/>
    </row>
    <row r="32" spans="1:18" ht="6.7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87"/>
      <c r="N32" s="291"/>
      <c r="O32" s="292"/>
      <c r="P32" s="283"/>
      <c r="Q32" s="284"/>
      <c r="R32" s="285"/>
    </row>
    <row r="33" spans="1:18" ht="6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87"/>
      <c r="N33" s="293"/>
      <c r="O33" s="294"/>
      <c r="P33" s="286"/>
      <c r="Q33" s="287"/>
      <c r="R33" s="288"/>
    </row>
    <row r="34" spans="1:18" ht="4.5" customHeight="1" x14ac:dyDescent="0.25">
      <c r="M34" s="12"/>
      <c r="N34" s="12"/>
      <c r="O34" s="12"/>
      <c r="Q34" s="16"/>
      <c r="R34" s="16"/>
    </row>
    <row r="35" spans="1:18" ht="15" customHeight="1" x14ac:dyDescent="0.25">
      <c r="A35" s="262"/>
      <c r="B35" s="263"/>
      <c r="C35" s="264"/>
      <c r="D35" s="265" t="s">
        <v>43</v>
      </c>
      <c r="E35" s="266"/>
      <c r="F35" s="267"/>
      <c r="G35" s="268" t="s">
        <v>22</v>
      </c>
      <c r="H35" s="269"/>
      <c r="I35" s="270"/>
      <c r="J35" s="268" t="s">
        <v>24</v>
      </c>
      <c r="K35" s="269"/>
      <c r="L35" s="270"/>
      <c r="M35" s="268" t="s">
        <v>14</v>
      </c>
      <c r="N35" s="269"/>
      <c r="O35" s="270"/>
    </row>
    <row r="36" spans="1:18" ht="15" customHeight="1" x14ac:dyDescent="0.25">
      <c r="A36" s="303" t="s">
        <v>18</v>
      </c>
      <c r="B36" s="304"/>
      <c r="C36" s="305"/>
      <c r="D36" s="306"/>
      <c r="E36" s="307"/>
      <c r="F36" s="308"/>
      <c r="G36" s="262"/>
      <c r="H36" s="263"/>
      <c r="I36" s="264"/>
      <c r="J36" s="262"/>
      <c r="K36" s="263"/>
      <c r="L36" s="264"/>
      <c r="M36" s="262"/>
      <c r="N36" s="263"/>
      <c r="O36" s="264"/>
      <c r="Q36" s="271"/>
      <c r="R36" s="272"/>
    </row>
    <row r="37" spans="1:18" x14ac:dyDescent="0.25">
      <c r="A37" s="303" t="s">
        <v>19</v>
      </c>
      <c r="B37" s="304"/>
      <c r="C37" s="305"/>
      <c r="D37" s="306"/>
      <c r="E37" s="307"/>
      <c r="F37" s="308"/>
      <c r="G37" s="262"/>
      <c r="H37" s="263"/>
      <c r="I37" s="264"/>
      <c r="J37" s="262"/>
      <c r="K37" s="263"/>
      <c r="L37" s="264"/>
      <c r="M37" s="262"/>
      <c r="N37" s="263"/>
      <c r="O37" s="264"/>
      <c r="Q37" s="273"/>
      <c r="R37" s="274"/>
    </row>
    <row r="38" spans="1:18" x14ac:dyDescent="0.25">
      <c r="A38" s="303" t="s">
        <v>47</v>
      </c>
      <c r="B38" s="304"/>
      <c r="C38" s="305"/>
      <c r="D38" s="306"/>
      <c r="E38" s="307"/>
      <c r="F38" s="308"/>
      <c r="G38" s="262"/>
      <c r="H38" s="263"/>
      <c r="I38" s="264"/>
      <c r="J38" s="262"/>
      <c r="K38" s="263"/>
      <c r="L38" s="264"/>
      <c r="M38" s="262"/>
      <c r="N38" s="263"/>
      <c r="O38" s="264"/>
      <c r="Q38" s="275"/>
      <c r="R38" s="276"/>
    </row>
    <row r="39" spans="1:18" s="19" customFormat="1" x14ac:dyDescent="0.25">
      <c r="A39" s="303" t="s">
        <v>49</v>
      </c>
      <c r="B39" s="304"/>
      <c r="C39" s="305"/>
      <c r="D39" s="306"/>
      <c r="E39" s="307"/>
      <c r="F39" s="308"/>
      <c r="G39" s="262"/>
      <c r="H39" s="263"/>
      <c r="I39" s="264"/>
      <c r="J39" s="262"/>
      <c r="K39" s="263"/>
      <c r="L39" s="264"/>
      <c r="M39" s="262"/>
      <c r="N39" s="263"/>
      <c r="O39" s="264"/>
      <c r="P39" s="1"/>
      <c r="Q39" s="1"/>
      <c r="R39" s="1"/>
    </row>
    <row r="40" spans="1:18" s="19" customFormat="1" ht="15.75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</row>
    <row r="42" spans="1:18" x14ac:dyDescent="0.25">
      <c r="A42" s="65" t="s">
        <v>52</v>
      </c>
      <c r="B42" s="66"/>
      <c r="C42" s="66"/>
      <c r="D42" s="66"/>
      <c r="E42" s="66"/>
      <c r="F42" s="67"/>
      <c r="G42" s="66" t="s">
        <v>53</v>
      </c>
      <c r="H42" s="66"/>
      <c r="I42" s="66"/>
      <c r="J42" s="66"/>
      <c r="K42" s="302"/>
      <c r="L42" s="302"/>
      <c r="M42" s="68" t="s">
        <v>57</v>
      </c>
      <c r="N42" s="68"/>
      <c r="O42" s="68" t="s">
        <v>59</v>
      </c>
      <c r="P42" s="68"/>
      <c r="Q42" s="68" t="s">
        <v>56</v>
      </c>
      <c r="R42" s="69"/>
    </row>
    <row r="43" spans="1:18" x14ac:dyDescent="0.25">
      <c r="A43" s="70"/>
      <c r="B43" s="71"/>
      <c r="C43" s="71"/>
      <c r="D43" s="71"/>
      <c r="E43" s="71"/>
      <c r="F43" s="71"/>
      <c r="G43" s="71"/>
      <c r="H43" s="71"/>
      <c r="I43" s="71"/>
      <c r="J43" s="71"/>
      <c r="K43" s="72" t="s">
        <v>58</v>
      </c>
      <c r="L43" s="72"/>
      <c r="M43" s="301" t="s">
        <v>73</v>
      </c>
      <c r="N43" s="301"/>
      <c r="O43" s="73"/>
      <c r="P43" s="88" t="s">
        <v>54</v>
      </c>
      <c r="Q43" s="88"/>
      <c r="R43" s="75"/>
    </row>
    <row r="44" spans="1:18" ht="15.75" thickBot="1" x14ac:dyDescent="0.3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</row>
    <row r="46" spans="1:18" x14ac:dyDescent="0.25">
      <c r="H46" s="1" t="s">
        <v>55</v>
      </c>
      <c r="L46" s="90"/>
      <c r="M46" s="90"/>
      <c r="N46" s="90"/>
      <c r="O46" s="90"/>
      <c r="P46" s="90"/>
      <c r="Q46" s="90"/>
      <c r="R46" s="90"/>
    </row>
    <row r="57" ht="15" customHeight="1" x14ac:dyDescent="0.25"/>
    <row r="58" ht="15" customHeight="1" x14ac:dyDescent="0.25"/>
    <row r="64" ht="15" customHeight="1" x14ac:dyDescent="0.25"/>
    <row r="65" ht="15" customHeight="1" x14ac:dyDescent="0.25"/>
    <row r="70" ht="15" customHeight="1" x14ac:dyDescent="0.25"/>
    <row r="71" ht="15" customHeight="1" x14ac:dyDescent="0.25"/>
    <row r="76" ht="15" customHeight="1" x14ac:dyDescent="0.25"/>
    <row r="77" ht="15" customHeight="1" x14ac:dyDescent="0.25"/>
    <row r="78" ht="15" customHeight="1" x14ac:dyDescent="0.25"/>
    <row r="82" ht="15" customHeight="1" x14ac:dyDescent="0.25"/>
    <row r="83" ht="15" customHeight="1" x14ac:dyDescent="0.25"/>
    <row r="88" ht="15" customHeight="1" x14ac:dyDescent="0.25"/>
    <row r="89" ht="15" customHeight="1" x14ac:dyDescent="0.25"/>
    <row r="90" ht="15" customHeight="1" x14ac:dyDescent="0.25"/>
    <row r="122" ht="15" customHeight="1" x14ac:dyDescent="0.25"/>
    <row r="123" ht="15" customHeight="1" x14ac:dyDescent="0.25"/>
    <row r="129" ht="15" customHeight="1" x14ac:dyDescent="0.25"/>
    <row r="130" ht="15" customHeight="1" x14ac:dyDescent="0.25"/>
    <row r="134" ht="15" customHeight="1" x14ac:dyDescent="0.25"/>
    <row r="135" ht="15" customHeight="1" x14ac:dyDescent="0.25"/>
    <row r="140" ht="15" customHeight="1" x14ac:dyDescent="0.25"/>
    <row r="141" ht="15" customHeight="1" x14ac:dyDescent="0.25"/>
    <row r="142" ht="15" customHeight="1" x14ac:dyDescent="0.25"/>
    <row r="174" ht="15" customHeight="1" x14ac:dyDescent="0.25"/>
    <row r="175" ht="15" customHeight="1" x14ac:dyDescent="0.25"/>
    <row r="181" ht="15" customHeight="1" x14ac:dyDescent="0.25"/>
    <row r="182" ht="15" customHeight="1" x14ac:dyDescent="0.25"/>
    <row r="186" ht="15" customHeight="1" x14ac:dyDescent="0.25"/>
    <row r="187" ht="15" customHeight="1" x14ac:dyDescent="0.25"/>
    <row r="192" ht="15" customHeight="1" x14ac:dyDescent="0.25"/>
    <row r="193" ht="15" customHeight="1" x14ac:dyDescent="0.25"/>
    <row r="194" ht="15" customHeight="1" x14ac:dyDescent="0.25"/>
    <row r="226" ht="15" customHeight="1" x14ac:dyDescent="0.25"/>
    <row r="227" ht="15" customHeight="1" x14ac:dyDescent="0.25"/>
    <row r="233" ht="15" customHeight="1" x14ac:dyDescent="0.25"/>
    <row r="234" ht="15" customHeight="1" x14ac:dyDescent="0.25"/>
    <row r="238" ht="15" customHeight="1" x14ac:dyDescent="0.25"/>
    <row r="239" ht="15" customHeight="1" x14ac:dyDescent="0.25"/>
    <row r="244" ht="15" customHeight="1" x14ac:dyDescent="0.25"/>
    <row r="245" ht="15" customHeight="1" x14ac:dyDescent="0.25"/>
    <row r="246" ht="15" customHeight="1" x14ac:dyDescent="0.25"/>
    <row r="278" ht="15" customHeight="1" x14ac:dyDescent="0.25"/>
    <row r="279" ht="15" customHeight="1" x14ac:dyDescent="0.25"/>
    <row r="285" ht="15" customHeight="1" x14ac:dyDescent="0.25"/>
    <row r="286" ht="15" customHeight="1" x14ac:dyDescent="0.25"/>
    <row r="290" ht="15" customHeight="1" x14ac:dyDescent="0.25"/>
    <row r="291" ht="15" customHeight="1" x14ac:dyDescent="0.25"/>
    <row r="296" ht="15" customHeight="1" x14ac:dyDescent="0.25"/>
    <row r="297" ht="15" customHeight="1" x14ac:dyDescent="0.25"/>
    <row r="298" ht="15" customHeight="1" x14ac:dyDescent="0.25"/>
    <row r="330" ht="15" customHeight="1" x14ac:dyDescent="0.25"/>
    <row r="331" ht="15" customHeight="1" x14ac:dyDescent="0.25"/>
    <row r="337" ht="15" customHeight="1" x14ac:dyDescent="0.25"/>
    <row r="338" ht="15" customHeight="1" x14ac:dyDescent="0.25"/>
    <row r="342" ht="15" customHeight="1" x14ac:dyDescent="0.25"/>
    <row r="343" ht="15" customHeight="1" x14ac:dyDescent="0.25"/>
    <row r="348" ht="15" customHeight="1" x14ac:dyDescent="0.25"/>
    <row r="349" ht="15" customHeight="1" x14ac:dyDescent="0.25"/>
    <row r="350" ht="15" customHeight="1" x14ac:dyDescent="0.25"/>
    <row r="382" ht="15" customHeight="1" x14ac:dyDescent="0.25"/>
    <row r="383" ht="15" customHeight="1" x14ac:dyDescent="0.25"/>
    <row r="389" ht="15" customHeight="1" x14ac:dyDescent="0.25"/>
    <row r="390" ht="15" customHeight="1" x14ac:dyDescent="0.25"/>
    <row r="394" ht="15" customHeight="1" x14ac:dyDescent="0.25"/>
    <row r="395" ht="15" customHeight="1" x14ac:dyDescent="0.25"/>
    <row r="400" ht="15" customHeight="1" x14ac:dyDescent="0.25"/>
    <row r="401" ht="15" customHeight="1" x14ac:dyDescent="0.25"/>
    <row r="402" ht="15" customHeight="1" x14ac:dyDescent="0.25"/>
    <row r="434" ht="15" customHeight="1" x14ac:dyDescent="0.25"/>
    <row r="435" ht="15" customHeight="1" x14ac:dyDescent="0.25"/>
    <row r="441" ht="15" customHeight="1" x14ac:dyDescent="0.25"/>
    <row r="442" ht="15" customHeight="1" x14ac:dyDescent="0.25"/>
    <row r="446" ht="15" customHeight="1" x14ac:dyDescent="0.25"/>
    <row r="447" ht="15" customHeight="1" x14ac:dyDescent="0.25"/>
    <row r="452" ht="15" customHeight="1" x14ac:dyDescent="0.25"/>
    <row r="453" ht="15" customHeight="1" x14ac:dyDescent="0.25"/>
    <row r="454" ht="15" customHeight="1" x14ac:dyDescent="0.25"/>
    <row r="486" ht="15" customHeight="1" x14ac:dyDescent="0.25"/>
    <row r="487" ht="15" customHeight="1" x14ac:dyDescent="0.25"/>
    <row r="493" ht="15" customHeight="1" x14ac:dyDescent="0.25"/>
    <row r="494" ht="15" customHeight="1" x14ac:dyDescent="0.25"/>
    <row r="498" ht="15" customHeight="1" x14ac:dyDescent="0.25"/>
    <row r="499" ht="15" customHeight="1" x14ac:dyDescent="0.25"/>
    <row r="504" ht="15" customHeight="1" x14ac:dyDescent="0.25"/>
    <row r="505" ht="15" customHeight="1" x14ac:dyDescent="0.25"/>
    <row r="506" ht="15" customHeight="1" x14ac:dyDescent="0.25"/>
    <row r="538" ht="15" customHeight="1" x14ac:dyDescent="0.25"/>
    <row r="539" ht="15" customHeight="1" x14ac:dyDescent="0.25"/>
    <row r="545" ht="15" customHeight="1" x14ac:dyDescent="0.25"/>
    <row r="546" ht="15" customHeight="1" x14ac:dyDescent="0.25"/>
    <row r="550" ht="15" customHeight="1" x14ac:dyDescent="0.25"/>
    <row r="551" ht="15" customHeight="1" x14ac:dyDescent="0.25"/>
    <row r="556" ht="15" customHeight="1" x14ac:dyDescent="0.25"/>
    <row r="557" ht="15" customHeight="1" x14ac:dyDescent="0.25"/>
    <row r="558" ht="15" customHeight="1" x14ac:dyDescent="0.25"/>
    <row r="590" ht="15" customHeight="1" x14ac:dyDescent="0.25"/>
    <row r="591" ht="15" customHeight="1" x14ac:dyDescent="0.25"/>
    <row r="597" ht="15" customHeight="1" x14ac:dyDescent="0.25"/>
    <row r="598" ht="15" customHeight="1" x14ac:dyDescent="0.25"/>
    <row r="602" ht="15" customHeight="1" x14ac:dyDescent="0.25"/>
    <row r="603" ht="15" customHeight="1" x14ac:dyDescent="0.25"/>
    <row r="608" ht="15" customHeight="1" x14ac:dyDescent="0.25"/>
    <row r="609" ht="15" customHeight="1" x14ac:dyDescent="0.25"/>
    <row r="610" ht="15" customHeight="1" x14ac:dyDescent="0.25"/>
    <row r="642" ht="15" customHeight="1" x14ac:dyDescent="0.25"/>
    <row r="643" ht="15" customHeight="1" x14ac:dyDescent="0.25"/>
    <row r="649" ht="15" customHeight="1" x14ac:dyDescent="0.25"/>
    <row r="650" ht="15" customHeight="1" x14ac:dyDescent="0.25"/>
    <row r="654" ht="15" customHeight="1" x14ac:dyDescent="0.25"/>
    <row r="655" ht="15" customHeight="1" x14ac:dyDescent="0.25"/>
    <row r="660" ht="15" customHeight="1" x14ac:dyDescent="0.25"/>
    <row r="661" ht="15" customHeight="1" x14ac:dyDescent="0.25"/>
    <row r="662" ht="15" customHeight="1" x14ac:dyDescent="0.25"/>
    <row r="694" ht="15" customHeight="1" x14ac:dyDescent="0.25"/>
    <row r="695" ht="15" customHeight="1" x14ac:dyDescent="0.25"/>
    <row r="701" ht="15" customHeight="1" x14ac:dyDescent="0.25"/>
    <row r="702" ht="15" customHeight="1" x14ac:dyDescent="0.25"/>
    <row r="706" ht="15" customHeight="1" x14ac:dyDescent="0.25"/>
    <row r="707" ht="15" customHeight="1" x14ac:dyDescent="0.25"/>
    <row r="712" ht="15" customHeight="1" x14ac:dyDescent="0.25"/>
    <row r="713" ht="15" customHeight="1" x14ac:dyDescent="0.25"/>
    <row r="714" ht="15" customHeight="1" x14ac:dyDescent="0.25"/>
    <row r="746" ht="15" customHeight="1" x14ac:dyDescent="0.25"/>
    <row r="747" ht="15" customHeight="1" x14ac:dyDescent="0.25"/>
    <row r="753" ht="15" customHeight="1" x14ac:dyDescent="0.25"/>
    <row r="754" ht="15" customHeight="1" x14ac:dyDescent="0.25"/>
    <row r="758" ht="15" customHeight="1" x14ac:dyDescent="0.25"/>
    <row r="759" ht="15" customHeight="1" x14ac:dyDescent="0.25"/>
    <row r="764" ht="15" customHeight="1" x14ac:dyDescent="0.25"/>
    <row r="765" ht="15" customHeight="1" x14ac:dyDescent="0.25"/>
    <row r="766" ht="15" customHeight="1" x14ac:dyDescent="0.25"/>
    <row r="798" ht="15" customHeight="1" x14ac:dyDescent="0.25"/>
    <row r="799" ht="15" customHeight="1" x14ac:dyDescent="0.25"/>
    <row r="805" ht="15" customHeight="1" x14ac:dyDescent="0.25"/>
    <row r="806" ht="15" customHeight="1" x14ac:dyDescent="0.25"/>
    <row r="810" ht="15" customHeight="1" x14ac:dyDescent="0.25"/>
    <row r="811" ht="15" customHeight="1" x14ac:dyDescent="0.25"/>
    <row r="816" ht="15" customHeight="1" x14ac:dyDescent="0.25"/>
    <row r="817" ht="15" customHeight="1" x14ac:dyDescent="0.25"/>
    <row r="818" ht="15" customHeight="1" x14ac:dyDescent="0.25"/>
    <row r="850" ht="15" customHeight="1" x14ac:dyDescent="0.25"/>
    <row r="851" ht="15" customHeight="1" x14ac:dyDescent="0.25"/>
    <row r="857" ht="15" customHeight="1" x14ac:dyDescent="0.25"/>
    <row r="858" ht="15" customHeight="1" x14ac:dyDescent="0.25"/>
    <row r="862" ht="15" customHeight="1" x14ac:dyDescent="0.25"/>
    <row r="863" ht="15" customHeight="1" x14ac:dyDescent="0.25"/>
    <row r="868" ht="15" customHeight="1" x14ac:dyDescent="0.25"/>
    <row r="869" ht="15" customHeight="1" x14ac:dyDescent="0.25"/>
    <row r="870" ht="15" customHeight="1" x14ac:dyDescent="0.25"/>
    <row r="902" ht="15" customHeight="1" x14ac:dyDescent="0.25"/>
    <row r="903" ht="15" customHeight="1" x14ac:dyDescent="0.25"/>
    <row r="909" ht="15" customHeight="1" x14ac:dyDescent="0.25"/>
    <row r="910" ht="15" customHeight="1" x14ac:dyDescent="0.25"/>
    <row r="914" ht="15" customHeight="1" x14ac:dyDescent="0.25"/>
    <row r="915" ht="15" customHeight="1" x14ac:dyDescent="0.25"/>
    <row r="920" ht="15" customHeight="1" x14ac:dyDescent="0.25"/>
    <row r="921" ht="15" customHeight="1" x14ac:dyDescent="0.25"/>
    <row r="922" ht="15" customHeight="1" x14ac:dyDescent="0.25"/>
    <row r="954" ht="15" customHeight="1" x14ac:dyDescent="0.25"/>
    <row r="955" ht="15" customHeight="1" x14ac:dyDescent="0.25"/>
    <row r="961" ht="15" customHeight="1" x14ac:dyDescent="0.25"/>
    <row r="962" ht="15" customHeight="1" x14ac:dyDescent="0.25"/>
    <row r="966" ht="15" customHeight="1" x14ac:dyDescent="0.25"/>
    <row r="967" ht="15" customHeight="1" x14ac:dyDescent="0.25"/>
    <row r="972" ht="15" customHeight="1" x14ac:dyDescent="0.25"/>
    <row r="973" ht="15" customHeight="1" x14ac:dyDescent="0.25"/>
    <row r="974" ht="15" customHeight="1" x14ac:dyDescent="0.25"/>
    <row r="1006" ht="15" customHeight="1" x14ac:dyDescent="0.25"/>
    <row r="1007" ht="15" customHeight="1" x14ac:dyDescent="0.25"/>
    <row r="1013" ht="15" customHeight="1" x14ac:dyDescent="0.25"/>
    <row r="1014" ht="15" customHeight="1" x14ac:dyDescent="0.25"/>
    <row r="1018" ht="15" customHeight="1" x14ac:dyDescent="0.25"/>
    <row r="1019" ht="15" customHeight="1" x14ac:dyDescent="0.25"/>
    <row r="1024" ht="15" customHeight="1" x14ac:dyDescent="0.25"/>
    <row r="1025" ht="15" customHeight="1" x14ac:dyDescent="0.25"/>
    <row r="1026" ht="15" customHeight="1" x14ac:dyDescent="0.25"/>
    <row r="1058" ht="15" customHeight="1" x14ac:dyDescent="0.25"/>
    <row r="1059" ht="15" customHeight="1" x14ac:dyDescent="0.25"/>
    <row r="1065" ht="15" customHeight="1" x14ac:dyDescent="0.25"/>
    <row r="1066" ht="15" customHeight="1" x14ac:dyDescent="0.25"/>
    <row r="1070" ht="15" customHeight="1" x14ac:dyDescent="0.25"/>
    <row r="1071" ht="15" customHeight="1" x14ac:dyDescent="0.25"/>
    <row r="1076" ht="15" customHeight="1" x14ac:dyDescent="0.25"/>
    <row r="1077" ht="15" customHeight="1" x14ac:dyDescent="0.25"/>
    <row r="1078" ht="15" customHeight="1" x14ac:dyDescent="0.25"/>
    <row r="1110" ht="15" customHeight="1" x14ac:dyDescent="0.25"/>
    <row r="1111" ht="15" customHeight="1" x14ac:dyDescent="0.25"/>
    <row r="1117" ht="15" customHeight="1" x14ac:dyDescent="0.25"/>
    <row r="1118" ht="15" customHeight="1" x14ac:dyDescent="0.25"/>
    <row r="1122" ht="15" customHeight="1" x14ac:dyDescent="0.25"/>
    <row r="1123" ht="15" customHeight="1" x14ac:dyDescent="0.25"/>
    <row r="1128" ht="15" customHeight="1" x14ac:dyDescent="0.25"/>
    <row r="1129" ht="15" customHeight="1" x14ac:dyDescent="0.25"/>
    <row r="1130" ht="15" customHeight="1" x14ac:dyDescent="0.25"/>
  </sheetData>
  <mergeCells count="72">
    <mergeCell ref="G39:I39"/>
    <mergeCell ref="J39:L39"/>
    <mergeCell ref="M39:O39"/>
    <mergeCell ref="A38:C38"/>
    <mergeCell ref="D38:F38"/>
    <mergeCell ref="G38:I38"/>
    <mergeCell ref="J38:L38"/>
    <mergeCell ref="M38:O38"/>
    <mergeCell ref="J22:L22"/>
    <mergeCell ref="Q27:R28"/>
    <mergeCell ref="N31:O33"/>
    <mergeCell ref="P31:R33"/>
    <mergeCell ref="J26:L26"/>
    <mergeCell ref="Q36:R38"/>
    <mergeCell ref="J37:L37"/>
    <mergeCell ref="M37:O37"/>
    <mergeCell ref="A35:C35"/>
    <mergeCell ref="D35:F35"/>
    <mergeCell ref="G35:I35"/>
    <mergeCell ref="J35:L35"/>
    <mergeCell ref="M35:O35"/>
    <mergeCell ref="D36:F36"/>
    <mergeCell ref="G36:I36"/>
    <mergeCell ref="J36:L36"/>
    <mergeCell ref="M36:O36"/>
    <mergeCell ref="K42:L42"/>
    <mergeCell ref="M43:N43"/>
    <mergeCell ref="A27:C27"/>
    <mergeCell ref="D27:F27"/>
    <mergeCell ref="G27:I27"/>
    <mergeCell ref="J27:L27"/>
    <mergeCell ref="A28:C28"/>
    <mergeCell ref="D28:F28"/>
    <mergeCell ref="G28:I28"/>
    <mergeCell ref="J28:L28"/>
    <mergeCell ref="A39:C39"/>
    <mergeCell ref="A37:C37"/>
    <mergeCell ref="D37:F37"/>
    <mergeCell ref="G37:I37"/>
    <mergeCell ref="A36:C36"/>
    <mergeCell ref="D39:F39"/>
    <mergeCell ref="A26:C26"/>
    <mergeCell ref="D26:F26"/>
    <mergeCell ref="A19:C19"/>
    <mergeCell ref="D19:F19"/>
    <mergeCell ref="G26:I26"/>
    <mergeCell ref="A20:C20"/>
    <mergeCell ref="D20:F20"/>
    <mergeCell ref="G20:I20"/>
    <mergeCell ref="G22:I22"/>
    <mergeCell ref="Q9:R10"/>
    <mergeCell ref="Q14:R15"/>
    <mergeCell ref="J4:N4"/>
    <mergeCell ref="O4:Q4"/>
    <mergeCell ref="G19:I19"/>
    <mergeCell ref="J19:L19"/>
    <mergeCell ref="J20:L20"/>
    <mergeCell ref="A22:C22"/>
    <mergeCell ref="D22:F22"/>
    <mergeCell ref="G3:R3"/>
    <mergeCell ref="G4:I4"/>
    <mergeCell ref="Q20:R21"/>
    <mergeCell ref="A21:C21"/>
    <mergeCell ref="D21:F21"/>
    <mergeCell ref="G21:I21"/>
    <mergeCell ref="J21:L21"/>
    <mergeCell ref="A1:C5"/>
    <mergeCell ref="G1:M1"/>
    <mergeCell ref="P1:R1"/>
    <mergeCell ref="G2:I2"/>
    <mergeCell ref="L2:M2"/>
    <mergeCell ref="P2:R2"/>
  </mergeCells>
  <pageMargins left="0.7" right="0.7" top="0.75" bottom="0.75" header="0.3" footer="0.3"/>
  <pageSetup paperSize="9" orientation="portrait" r:id="rId1"/>
  <headerFooter>
    <oddHeader>&amp;L&amp;8PEDAGOŠKI FAKULTET&amp;C&amp;8ODSJEK ZA MATEMATIKU I FIZIKU&amp;R&amp;8SMJER ZA MATEMATIKU I INFORMATIKU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0"/>
  <sheetViews>
    <sheetView view="pageLayout" topLeftCell="A6" workbookViewId="0">
      <selection activeCell="A15" sqref="A15:O15"/>
    </sheetView>
  </sheetViews>
  <sheetFormatPr defaultColWidth="8.42578125" defaultRowHeight="15" x14ac:dyDescent="0.25"/>
  <cols>
    <col min="1" max="16" width="4.7109375" style="1" customWidth="1"/>
    <col min="17" max="18" width="2.42578125" style="1" customWidth="1"/>
    <col min="19" max="20" width="20.140625" style="1" customWidth="1"/>
    <col min="21" max="16384" width="8.42578125" style="1"/>
  </cols>
  <sheetData>
    <row r="1" spans="1:18" x14ac:dyDescent="0.25">
      <c r="A1" s="241"/>
      <c r="B1" s="242"/>
      <c r="C1" s="243"/>
      <c r="E1" s="4" t="s">
        <v>1</v>
      </c>
      <c r="F1" s="5"/>
      <c r="G1" s="250" t="str">
        <f>OPCI_PODACI!B22</f>
        <v>Kajdić Azra</v>
      </c>
      <c r="H1" s="250"/>
      <c r="I1" s="250"/>
      <c r="J1" s="250"/>
      <c r="K1" s="250"/>
      <c r="L1" s="250"/>
      <c r="M1" s="250"/>
      <c r="N1" s="5" t="s">
        <v>2</v>
      </c>
      <c r="O1" s="5"/>
      <c r="P1" s="251">
        <f>OPCI_PODACI!C22</f>
        <v>0</v>
      </c>
      <c r="Q1" s="250"/>
      <c r="R1" s="252"/>
    </row>
    <row r="2" spans="1:18" x14ac:dyDescent="0.25">
      <c r="A2" s="244"/>
      <c r="B2" s="245"/>
      <c r="C2" s="246"/>
      <c r="D2" s="89"/>
      <c r="E2" s="6" t="s">
        <v>4</v>
      </c>
      <c r="F2" s="7"/>
      <c r="G2" s="250">
        <f>OPCI_PODACI!D22</f>
        <v>0</v>
      </c>
      <c r="H2" s="250"/>
      <c r="I2" s="250"/>
      <c r="J2" s="7" t="s">
        <v>5</v>
      </c>
      <c r="K2" s="7"/>
      <c r="L2" s="250" t="str">
        <f>OPCI_PODACI!C2</f>
        <v>2014/15.</v>
      </c>
      <c r="M2" s="250"/>
      <c r="N2" s="7" t="s">
        <v>6</v>
      </c>
      <c r="O2" s="7"/>
      <c r="P2" s="253" t="str">
        <f>OPCI_PODACI!C3</f>
        <v>V</v>
      </c>
      <c r="Q2" s="253"/>
      <c r="R2" s="254"/>
    </row>
    <row r="3" spans="1:18" ht="15.75" x14ac:dyDescent="0.25">
      <c r="A3" s="244"/>
      <c r="B3" s="245"/>
      <c r="C3" s="246"/>
      <c r="D3" s="89"/>
      <c r="E3" s="6" t="s">
        <v>8</v>
      </c>
      <c r="F3" s="7"/>
      <c r="G3" s="255" t="str">
        <f>OPCI_PODACI!C4</f>
        <v>FILMSKA RTV KULTURA</v>
      </c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6"/>
    </row>
    <row r="4" spans="1:18" x14ac:dyDescent="0.25">
      <c r="A4" s="244"/>
      <c r="B4" s="245"/>
      <c r="C4" s="246"/>
      <c r="D4" s="89"/>
      <c r="E4" s="6" t="s">
        <v>9</v>
      </c>
      <c r="F4" s="7"/>
      <c r="G4" s="250">
        <f>OPCI_PODACI!C5</f>
        <v>5</v>
      </c>
      <c r="H4" s="250"/>
      <c r="I4" s="250"/>
      <c r="J4" s="257" t="s">
        <v>10</v>
      </c>
      <c r="K4" s="257"/>
      <c r="L4" s="257"/>
      <c r="M4" s="257"/>
      <c r="N4" s="257"/>
      <c r="O4" s="250" t="str">
        <f>OPCI_PODACI!C6</f>
        <v>2 + 2 + 0</v>
      </c>
      <c r="P4" s="250"/>
      <c r="Q4" s="250"/>
      <c r="R4" s="8"/>
    </row>
    <row r="5" spans="1:18" x14ac:dyDescent="0.25">
      <c r="A5" s="247"/>
      <c r="B5" s="248"/>
      <c r="C5" s="249"/>
      <c r="D5" s="8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18" x14ac:dyDescent="0.25">
      <c r="B6" s="89"/>
      <c r="C6" s="89"/>
      <c r="D6" s="89"/>
    </row>
    <row r="7" spans="1:18" x14ac:dyDescent="0.25">
      <c r="A7" s="12" t="s">
        <v>11</v>
      </c>
      <c r="B7" s="13"/>
      <c r="C7" s="13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9" spans="1:18" x14ac:dyDescent="0.25">
      <c r="A9" s="59" t="str">
        <f>PRISUSTVO_PR!C3</f>
        <v>3.10.</v>
      </c>
      <c r="B9" s="59" t="str">
        <f>PRISUSTVO_PR!D3</f>
        <v>10.10.</v>
      </c>
      <c r="C9" s="59" t="str">
        <f>PRISUSTVO_PR!E3</f>
        <v>17.10.</v>
      </c>
      <c r="D9" s="59" t="str">
        <f>PRISUSTVO_PR!F3</f>
        <v>24.10.</v>
      </c>
      <c r="E9" s="59" t="str">
        <f>PRISUSTVO_PR!G3</f>
        <v>31.10.</v>
      </c>
      <c r="F9" s="59" t="str">
        <f>PRISUSTVO_PR!H3</f>
        <v>7.11.</v>
      </c>
      <c r="G9" s="59" t="str">
        <f>PRISUSTVO_PR!I3</f>
        <v>14.11.</v>
      </c>
      <c r="H9" s="59" t="str">
        <f>PRISUSTVO_PR!J3</f>
        <v>21.11.</v>
      </c>
      <c r="I9" s="59" t="str">
        <f>PRISUSTVO_PR!K3</f>
        <v>28.11.</v>
      </c>
      <c r="J9" s="59" t="str">
        <f>PRISUSTVO_PR!L3</f>
        <v>5.12.</v>
      </c>
      <c r="K9" s="59" t="str">
        <f>PRISUSTVO_PR!M3</f>
        <v>12.12.</v>
      </c>
      <c r="L9" s="59" t="str">
        <f>PRISUSTVO_PR!N3</f>
        <v>19.12.</v>
      </c>
      <c r="M9" s="59" t="str">
        <f>PRISUSTVO_PR!O3</f>
        <v>26.12.</v>
      </c>
      <c r="N9" s="59" t="str">
        <f>PRISUSTVO_PR!P3</f>
        <v>3.1.</v>
      </c>
      <c r="O9" s="59" t="str">
        <f>PRISUSTVO_PR!Q3</f>
        <v>9.1.</v>
      </c>
      <c r="Q9" s="258">
        <f>PRISUSTVO_PR!S14</f>
        <v>0</v>
      </c>
      <c r="R9" s="259"/>
    </row>
    <row r="10" spans="1:18" x14ac:dyDescent="0.25">
      <c r="A10" s="14">
        <f>IF(PRISUSTVO_PR!C14=1,1,IF(PRISUSTVO_PR!C14=2,2,IF(PRISUSTVO_PR!C14=3,3,0)))</f>
        <v>2</v>
      </c>
      <c r="B10" s="14">
        <f>IF(PRISUSTVO_PR!D14=1,1,IF(PRISUSTVO_PR!D14=2,2,IF(PRISUSTVO_PR!D14=3,3,0)))</f>
        <v>2</v>
      </c>
      <c r="C10" s="14">
        <f>IF(PRISUSTVO_PR!E14=1,1,IF(PRISUSTVO_PR!E14=2,2,IF(PRISUSTVO_PR!E14=3,3,0)))</f>
        <v>0</v>
      </c>
      <c r="D10" s="14">
        <f>IF(PRISUSTVO_PR!F14=1,1,IF(PRISUSTVO_PR!F14=2,2,IF(PRISUSTVO_PR!F14=3,3,0)))</f>
        <v>2</v>
      </c>
      <c r="E10" s="14">
        <f>IF(PRISUSTVO_PR!G14=1,1,IF(PRISUSTVO_PR!G14=2,2,IF(PRISUSTVO_PR!G14=3,3,0)))</f>
        <v>0</v>
      </c>
      <c r="F10" s="14">
        <f>IF(PRISUSTVO_PR!H14=1,1,IF(PRISUSTVO_PR!H14=2,2,IF(PRISUSTVO_PR!H14=3,3,0)))</f>
        <v>2</v>
      </c>
      <c r="G10" s="14">
        <f>IF(PRISUSTVO_PR!I14=1,1,IF(PRISUSTVO_PR!I14=2,2,IF(PRISUSTVO_PR!I14=3,3,0)))</f>
        <v>2</v>
      </c>
      <c r="H10" s="14">
        <f>IF(PRISUSTVO_PR!J14=1,1,IF(PRISUSTVO_PR!J14=2,2,IF(PRISUSTVO_PR!J14=3,3,0)))</f>
        <v>0</v>
      </c>
      <c r="I10" s="14">
        <f>IF(PRISUSTVO_PR!K14=1,1,IF(PRISUSTVO_PR!K14=2,2,IF(PRISUSTVO_PR!K14=3,3,0)))</f>
        <v>2</v>
      </c>
      <c r="J10" s="14">
        <f>IF(PRISUSTVO_PR!L14=1,1,IF(PRISUSTVO_PR!L14=2,2,IF(PRISUSTVO_PR!L14=3,3,0)))</f>
        <v>2</v>
      </c>
      <c r="K10" s="14">
        <f>IF(PRISUSTVO_PR!M14=1,1,IF(PRISUSTVO_PR!M14=2,2,IF(PRISUSTVO_PR!M14=3,3,0)))</f>
        <v>2</v>
      </c>
      <c r="L10" s="14">
        <f>IF(PRISUSTVO_PR!N14=1,1,IF(PRISUSTVO_PR!N14=2,2,IF(PRISUSTVO_PR!N14=3,3,0)))</f>
        <v>2</v>
      </c>
      <c r="M10" s="14">
        <f>IF(PRISUSTVO_PR!O14=1,1,IF(PRISUSTVO_PR!O14=2,2,IF(PRISUSTVO_PR!O14=3,3,0)))</f>
        <v>0</v>
      </c>
      <c r="N10" s="14">
        <f>IF(PRISUSTVO_PR!P14=1,1,IF(PRISUSTVO_PR!P14=2,2,IF(PRISUSTVO_PR!P14=3,3,0)))</f>
        <v>2</v>
      </c>
      <c r="O10" s="14">
        <f>IF(PRISUSTVO_PR!Q14=1,1,IF(PRISUSTVO_PR!Q14=2,2,IF(PRISUSTVO_PR!Q14=3,3,0)))</f>
        <v>2</v>
      </c>
      <c r="Q10" s="260"/>
      <c r="R10" s="261"/>
    </row>
    <row r="12" spans="1:18" x14ac:dyDescent="0.25">
      <c r="A12" s="12" t="s">
        <v>12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x14ac:dyDescent="0.25">
      <c r="C13" s="15"/>
    </row>
    <row r="14" spans="1:18" x14ac:dyDescent="0.25">
      <c r="A14" s="60" t="str">
        <f>PRISUSTVO_VJ!C3</f>
        <v>11.10.</v>
      </c>
      <c r="B14" s="60" t="str">
        <f>PRISUSTVO_VJ!D3</f>
        <v>18.10.</v>
      </c>
      <c r="C14" s="60" t="str">
        <f>PRISUSTVO_VJ!E3</f>
        <v>19.10.</v>
      </c>
      <c r="D14" s="60" t="str">
        <f>PRISUSTVO_VJ!F3</f>
        <v>21.10.</v>
      </c>
      <c r="E14" s="60" t="str">
        <f>PRISUSTVO_VJ!G3</f>
        <v>28.10.</v>
      </c>
      <c r="F14" s="60" t="str">
        <f>PRISUSTVO_VJ!H3</f>
        <v>4.11.</v>
      </c>
      <c r="G14" s="60" t="str">
        <f>PRISUSTVO_VJ!I3</f>
        <v>11.11.</v>
      </c>
      <c r="H14" s="60" t="str">
        <f>PRISUSTVO_VJ!J3</f>
        <v>18.11.</v>
      </c>
      <c r="I14" s="60" t="str">
        <f>PRISUSTVO_VJ!K3</f>
        <v>2-12.</v>
      </c>
      <c r="J14" s="60" t="str">
        <f>PRISUSTVO_VJ!L3</f>
        <v>9.12.</v>
      </c>
      <c r="K14" s="60" t="str">
        <f>PRISUSTVO_VJ!M3</f>
        <v>16.12.</v>
      </c>
      <c r="L14" s="60" t="str">
        <f>PRISUSTVO_VJ!N3</f>
        <v>23.12.</v>
      </c>
      <c r="M14" s="60" t="str">
        <f>PRISUSTVO_VJ!O3</f>
        <v>29.12.</v>
      </c>
      <c r="N14" s="60" t="str">
        <f>PRISUSTVO_VJ!P3</f>
        <v>6.1.</v>
      </c>
      <c r="O14" s="60" t="str">
        <f>PRISUSTVO_VJ!Q3</f>
        <v>13.1.</v>
      </c>
      <c r="Q14" s="258">
        <f>PRISUSTVO_VJ!S13</f>
        <v>5</v>
      </c>
      <c r="R14" s="259"/>
    </row>
    <row r="15" spans="1:18" x14ac:dyDescent="0.25">
      <c r="A15" s="26">
        <f>PRISUSTVO_VJ!C14</f>
        <v>0</v>
      </c>
      <c r="B15" s="26">
        <f>PRISUSTVO_VJ!D14</f>
        <v>0</v>
      </c>
      <c r="C15" s="26">
        <f>PRISUSTVO_VJ!E14</f>
        <v>0</v>
      </c>
      <c r="D15" s="26">
        <f>PRISUSTVO_VJ!F14</f>
        <v>0</v>
      </c>
      <c r="E15" s="26">
        <f>PRISUSTVO_VJ!G14</f>
        <v>0</v>
      </c>
      <c r="F15" s="26">
        <f>PRISUSTVO_VJ!H14</f>
        <v>0</v>
      </c>
      <c r="G15" s="26">
        <f>PRISUSTVO_VJ!I14</f>
        <v>0</v>
      </c>
      <c r="H15" s="26">
        <f>PRISUSTVO_VJ!J14</f>
        <v>0</v>
      </c>
      <c r="I15" s="26">
        <f>PRISUSTVO_VJ!K14</f>
        <v>0</v>
      </c>
      <c r="J15" s="26">
        <f>PRISUSTVO_VJ!L14</f>
        <v>0</v>
      </c>
      <c r="K15" s="26">
        <f>PRISUSTVO_VJ!M14</f>
        <v>0</v>
      </c>
      <c r="L15" s="26">
        <f>PRISUSTVO_VJ!N14</f>
        <v>0</v>
      </c>
      <c r="M15" s="26">
        <f>PRISUSTVO_VJ!O14</f>
        <v>0</v>
      </c>
      <c r="N15" s="26">
        <f>PRISUSTVO_VJ!P14</f>
        <v>0</v>
      </c>
      <c r="O15" s="26">
        <f>PRISUSTVO_VJ!Q14</f>
        <v>0</v>
      </c>
      <c r="P15" s="89"/>
      <c r="Q15" s="260"/>
      <c r="R15" s="261"/>
    </row>
    <row r="16" spans="1:18" ht="18.75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89"/>
      <c r="Q16" s="61"/>
      <c r="R16" s="61"/>
    </row>
    <row r="17" spans="1:18" ht="18.75" x14ac:dyDescent="0.25">
      <c r="A17" s="93" t="s">
        <v>88</v>
      </c>
      <c r="B17" s="93"/>
      <c r="C17" s="93"/>
      <c r="D17" s="93"/>
      <c r="E17" s="93"/>
      <c r="F17" s="93"/>
      <c r="G17" s="21"/>
      <c r="H17" s="21"/>
      <c r="I17" s="21"/>
      <c r="J17" s="21"/>
      <c r="K17" s="21"/>
      <c r="L17" s="21"/>
      <c r="M17" s="21"/>
      <c r="N17" s="21"/>
      <c r="O17" s="21"/>
      <c r="P17" s="89"/>
      <c r="Q17" s="61"/>
      <c r="R17" s="61"/>
    </row>
    <row r="18" spans="1:18" ht="18.75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89"/>
      <c r="Q18" s="61"/>
      <c r="R18" s="61"/>
    </row>
    <row r="19" spans="1:18" ht="18.75" x14ac:dyDescent="0.25">
      <c r="A19" s="297" t="s">
        <v>28</v>
      </c>
      <c r="B19" s="297"/>
      <c r="C19" s="297"/>
      <c r="D19" s="277" t="s">
        <v>22</v>
      </c>
      <c r="E19" s="277"/>
      <c r="F19" s="277"/>
      <c r="G19" s="277" t="s">
        <v>29</v>
      </c>
      <c r="H19" s="277"/>
      <c r="I19" s="277"/>
      <c r="J19" s="277" t="s">
        <v>14</v>
      </c>
      <c r="K19" s="277"/>
      <c r="L19" s="277"/>
      <c r="M19" s="21"/>
      <c r="N19" s="21"/>
      <c r="O19" s="21"/>
      <c r="P19" s="89"/>
      <c r="Q19" s="61"/>
      <c r="R19" s="61"/>
    </row>
    <row r="20" spans="1:18" ht="18.75" customHeight="1" x14ac:dyDescent="0.25">
      <c r="A20" s="298" t="str">
        <f>OPCI_PODACI!C51</f>
        <v>14.11.2011.</v>
      </c>
      <c r="B20" s="298"/>
      <c r="C20" s="298"/>
      <c r="D20" s="279">
        <f>KOL_1!H18</f>
        <v>32</v>
      </c>
      <c r="E20" s="279"/>
      <c r="F20" s="279"/>
      <c r="G20" s="278">
        <f>KOL_1!I18</f>
        <v>55.172413793103445</v>
      </c>
      <c r="H20" s="279"/>
      <c r="I20" s="279"/>
      <c r="J20" s="279">
        <f>KOL_1!J18</f>
        <v>0</v>
      </c>
      <c r="K20" s="279"/>
      <c r="L20" s="279"/>
      <c r="M20" s="21"/>
      <c r="N20" s="21"/>
      <c r="O20" s="21"/>
      <c r="P20" s="89"/>
      <c r="Q20" s="258">
        <f>SUM(J20:L21)</f>
        <v>15</v>
      </c>
      <c r="R20" s="259"/>
    </row>
    <row r="21" spans="1:18" ht="18.75" customHeight="1" x14ac:dyDescent="0.25">
      <c r="A21" s="298" t="str">
        <f>OPCI_PODACI!C52</f>
        <v>30.5.2011.</v>
      </c>
      <c r="B21" s="298"/>
      <c r="C21" s="298"/>
      <c r="D21" s="279">
        <f>KOL_2!J18</f>
        <v>71</v>
      </c>
      <c r="E21" s="279"/>
      <c r="F21" s="279"/>
      <c r="G21" s="278">
        <f>KOL_2!K18</f>
        <v>75.531914893617028</v>
      </c>
      <c r="H21" s="279"/>
      <c r="I21" s="279"/>
      <c r="J21" s="279">
        <f>KOL_2!L18</f>
        <v>15</v>
      </c>
      <c r="K21" s="279"/>
      <c r="L21" s="279"/>
      <c r="M21" s="21"/>
      <c r="N21" s="21"/>
      <c r="O21" s="21"/>
      <c r="P21" s="89"/>
      <c r="Q21" s="260"/>
      <c r="R21" s="261"/>
    </row>
    <row r="22" spans="1:18" ht="18.75" customHeight="1" x14ac:dyDescent="0.25">
      <c r="A22" s="298" t="str">
        <f>OPCI_PODACI!C53</f>
        <v>6.6.2011.</v>
      </c>
      <c r="B22" s="298"/>
      <c r="C22" s="298"/>
      <c r="D22" s="279">
        <f>POPRAVNI_KOL!H18</f>
        <v>0</v>
      </c>
      <c r="E22" s="279"/>
      <c r="F22" s="279"/>
      <c r="G22" s="278">
        <f>POPRAVNI_KOL!I18</f>
        <v>0</v>
      </c>
      <c r="H22" s="278"/>
      <c r="I22" s="278"/>
      <c r="J22" s="279">
        <f>POPRAVNI_KOL!J18</f>
        <v>0</v>
      </c>
      <c r="K22" s="279"/>
      <c r="L22" s="279"/>
      <c r="M22" s="21"/>
      <c r="N22" s="21"/>
      <c r="O22" s="21"/>
      <c r="P22" s="89"/>
      <c r="Q22" s="92"/>
      <c r="R22" s="92"/>
    </row>
    <row r="23" spans="1:18" x14ac:dyDescent="0.25">
      <c r="P23" s="89"/>
    </row>
    <row r="24" spans="1:18" ht="15" customHeight="1" x14ac:dyDescent="0.25">
      <c r="A24" s="12" t="s">
        <v>89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Q24" s="57"/>
      <c r="R24" s="57"/>
    </row>
    <row r="25" spans="1:18" ht="15" customHeight="1" x14ac:dyDescent="0.25">
      <c r="Q25" s="57"/>
      <c r="R25" s="57"/>
    </row>
    <row r="26" spans="1:18" x14ac:dyDescent="0.25">
      <c r="A26" s="299" t="s">
        <v>36</v>
      </c>
      <c r="B26" s="299"/>
      <c r="C26" s="299"/>
      <c r="D26" s="300" t="s">
        <v>22</v>
      </c>
      <c r="E26" s="300"/>
      <c r="F26" s="300"/>
      <c r="G26" s="300" t="s">
        <v>29</v>
      </c>
      <c r="H26" s="300"/>
      <c r="I26" s="300"/>
      <c r="J26" s="300" t="s">
        <v>14</v>
      </c>
      <c r="K26" s="300"/>
      <c r="L26" s="300"/>
    </row>
    <row r="27" spans="1:18" x14ac:dyDescent="0.25">
      <c r="A27" s="309" t="str">
        <f>OPCI_PODACI!C61</f>
        <v>14.11.2011.</v>
      </c>
      <c r="B27" s="309"/>
      <c r="C27" s="309"/>
      <c r="D27" s="295">
        <f>DZ_1!I18</f>
        <v>0</v>
      </c>
      <c r="E27" s="295"/>
      <c r="F27" s="295"/>
      <c r="G27" s="296">
        <f>DZ_1!J18</f>
        <v>0</v>
      </c>
      <c r="H27" s="295"/>
      <c r="I27" s="295"/>
      <c r="J27" s="295">
        <f>DZ_1!K18</f>
        <v>0</v>
      </c>
      <c r="K27" s="295"/>
      <c r="L27" s="295"/>
      <c r="Q27" s="258">
        <f>SUM(J27:L28)</f>
        <v>0</v>
      </c>
      <c r="R27" s="259"/>
    </row>
    <row r="28" spans="1:18" x14ac:dyDescent="0.25">
      <c r="A28" s="309" t="str">
        <f>OPCI_PODACI!C62</f>
        <v>21. 3. 2011.</v>
      </c>
      <c r="B28" s="309"/>
      <c r="C28" s="309"/>
      <c r="D28" s="295">
        <f>DZ_2!H18</f>
        <v>0</v>
      </c>
      <c r="E28" s="295"/>
      <c r="F28" s="295"/>
      <c r="G28" s="296" t="str">
        <f>DZ_2!I18</f>
        <v>-</v>
      </c>
      <c r="H28" s="295"/>
      <c r="I28" s="295"/>
      <c r="J28" s="295" t="str">
        <f>DZ_2!J18</f>
        <v>-</v>
      </c>
      <c r="K28" s="295"/>
      <c r="L28" s="295"/>
      <c r="P28" s="12"/>
      <c r="Q28" s="260"/>
      <c r="R28" s="261"/>
    </row>
    <row r="29" spans="1:18" s="18" customFormat="1" ht="4.5" customHeight="1" x14ac:dyDescent="0.25">
      <c r="A29" s="82"/>
      <c r="B29" s="82"/>
      <c r="C29" s="82"/>
      <c r="D29" s="80"/>
      <c r="E29" s="80"/>
      <c r="F29" s="80"/>
      <c r="G29" s="81"/>
      <c r="H29" s="80"/>
      <c r="I29" s="80"/>
      <c r="J29" s="80"/>
      <c r="K29" s="80"/>
      <c r="L29" s="80"/>
      <c r="M29" s="84"/>
      <c r="N29" s="83"/>
      <c r="O29" s="83"/>
      <c r="P29" s="84"/>
      <c r="Q29" s="85"/>
      <c r="R29" s="85"/>
    </row>
    <row r="30" spans="1:18" s="18" customFormat="1" ht="3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Q30" s="16"/>
      <c r="R30" s="16"/>
    </row>
    <row r="31" spans="1:18" ht="15" customHeight="1" x14ac:dyDescent="0.25">
      <c r="A31" s="12" t="s">
        <v>13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86"/>
      <c r="N31" s="289" t="s">
        <v>80</v>
      </c>
      <c r="O31" s="290"/>
      <c r="P31" s="280">
        <f>[1]suma!F17</f>
        <v>0</v>
      </c>
      <c r="Q31" s="281"/>
      <c r="R31" s="282"/>
    </row>
    <row r="32" spans="1:18" ht="6.7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87"/>
      <c r="N32" s="291"/>
      <c r="O32" s="292"/>
      <c r="P32" s="283"/>
      <c r="Q32" s="284"/>
      <c r="R32" s="285"/>
    </row>
    <row r="33" spans="1:18" ht="6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87"/>
      <c r="N33" s="293"/>
      <c r="O33" s="294"/>
      <c r="P33" s="286"/>
      <c r="Q33" s="287"/>
      <c r="R33" s="288"/>
    </row>
    <row r="34" spans="1:18" ht="4.5" customHeight="1" x14ac:dyDescent="0.25">
      <c r="M34" s="12"/>
      <c r="N34" s="12"/>
      <c r="O34" s="12"/>
      <c r="Q34" s="16"/>
      <c r="R34" s="16"/>
    </row>
    <row r="35" spans="1:18" ht="15" customHeight="1" x14ac:dyDescent="0.25">
      <c r="A35" s="262"/>
      <c r="B35" s="263"/>
      <c r="C35" s="264"/>
      <c r="D35" s="265" t="s">
        <v>43</v>
      </c>
      <c r="E35" s="266"/>
      <c r="F35" s="267"/>
      <c r="G35" s="268" t="s">
        <v>22</v>
      </c>
      <c r="H35" s="269"/>
      <c r="I35" s="270"/>
      <c r="J35" s="268" t="s">
        <v>24</v>
      </c>
      <c r="K35" s="269"/>
      <c r="L35" s="270"/>
      <c r="M35" s="268" t="s">
        <v>14</v>
      </c>
      <c r="N35" s="269"/>
      <c r="O35" s="270"/>
    </row>
    <row r="36" spans="1:18" ht="15" customHeight="1" x14ac:dyDescent="0.25">
      <c r="A36" s="303" t="s">
        <v>18</v>
      </c>
      <c r="B36" s="304"/>
      <c r="C36" s="305"/>
      <c r="D36" s="306"/>
      <c r="E36" s="307"/>
      <c r="F36" s="308"/>
      <c r="G36" s="262"/>
      <c r="H36" s="263"/>
      <c r="I36" s="264"/>
      <c r="J36" s="262"/>
      <c r="K36" s="263"/>
      <c r="L36" s="264"/>
      <c r="M36" s="262"/>
      <c r="N36" s="263"/>
      <c r="O36" s="264"/>
      <c r="Q36" s="271"/>
      <c r="R36" s="272"/>
    </row>
    <row r="37" spans="1:18" x14ac:dyDescent="0.25">
      <c r="A37" s="303" t="s">
        <v>19</v>
      </c>
      <c r="B37" s="304"/>
      <c r="C37" s="305"/>
      <c r="D37" s="306"/>
      <c r="E37" s="307"/>
      <c r="F37" s="308"/>
      <c r="G37" s="262"/>
      <c r="H37" s="263"/>
      <c r="I37" s="264"/>
      <c r="J37" s="262"/>
      <c r="K37" s="263"/>
      <c r="L37" s="264"/>
      <c r="M37" s="262"/>
      <c r="N37" s="263"/>
      <c r="O37" s="264"/>
      <c r="Q37" s="273"/>
      <c r="R37" s="274"/>
    </row>
    <row r="38" spans="1:18" x14ac:dyDescent="0.25">
      <c r="A38" s="303" t="s">
        <v>47</v>
      </c>
      <c r="B38" s="304"/>
      <c r="C38" s="305"/>
      <c r="D38" s="306"/>
      <c r="E38" s="307"/>
      <c r="F38" s="308"/>
      <c r="G38" s="262"/>
      <c r="H38" s="263"/>
      <c r="I38" s="264"/>
      <c r="J38" s="262"/>
      <c r="K38" s="263"/>
      <c r="L38" s="264"/>
      <c r="M38" s="262"/>
      <c r="N38" s="263"/>
      <c r="O38" s="264"/>
      <c r="Q38" s="275"/>
      <c r="R38" s="276"/>
    </row>
    <row r="39" spans="1:18" s="19" customFormat="1" x14ac:dyDescent="0.25">
      <c r="A39" s="303" t="s">
        <v>49</v>
      </c>
      <c r="B39" s="304"/>
      <c r="C39" s="305"/>
      <c r="D39" s="306"/>
      <c r="E39" s="307"/>
      <c r="F39" s="308"/>
      <c r="G39" s="262"/>
      <c r="H39" s="263"/>
      <c r="I39" s="264"/>
      <c r="J39" s="262"/>
      <c r="K39" s="263"/>
      <c r="L39" s="264"/>
      <c r="M39" s="262"/>
      <c r="N39" s="263"/>
      <c r="O39" s="264"/>
      <c r="P39" s="1"/>
      <c r="Q39" s="1"/>
      <c r="R39" s="1"/>
    </row>
    <row r="40" spans="1:18" s="19" customFormat="1" ht="15.75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</row>
    <row r="42" spans="1:18" x14ac:dyDescent="0.25">
      <c r="A42" s="65" t="s">
        <v>52</v>
      </c>
      <c r="B42" s="66"/>
      <c r="C42" s="66"/>
      <c r="D42" s="66"/>
      <c r="E42" s="66"/>
      <c r="F42" s="67"/>
      <c r="G42" s="66" t="s">
        <v>53</v>
      </c>
      <c r="H42" s="66"/>
      <c r="I42" s="66"/>
      <c r="J42" s="66"/>
      <c r="K42" s="302"/>
      <c r="L42" s="302"/>
      <c r="M42" s="68" t="s">
        <v>57</v>
      </c>
      <c r="N42" s="68"/>
      <c r="O42" s="68" t="s">
        <v>59</v>
      </c>
      <c r="P42" s="68"/>
      <c r="Q42" s="68" t="s">
        <v>56</v>
      </c>
      <c r="R42" s="69"/>
    </row>
    <row r="43" spans="1:18" x14ac:dyDescent="0.25">
      <c r="A43" s="70"/>
      <c r="B43" s="71"/>
      <c r="C43" s="71"/>
      <c r="D43" s="71"/>
      <c r="E43" s="71"/>
      <c r="F43" s="71"/>
      <c r="G43" s="71"/>
      <c r="H43" s="71"/>
      <c r="I43" s="71"/>
      <c r="J43" s="71"/>
      <c r="K43" s="72" t="s">
        <v>58</v>
      </c>
      <c r="L43" s="72"/>
      <c r="M43" s="301" t="s">
        <v>73</v>
      </c>
      <c r="N43" s="301"/>
      <c r="O43" s="73"/>
      <c r="P43" s="88" t="s">
        <v>54</v>
      </c>
      <c r="Q43" s="88"/>
      <c r="R43" s="75"/>
    </row>
    <row r="44" spans="1:18" ht="15.75" thickBot="1" x14ac:dyDescent="0.3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</row>
    <row r="46" spans="1:18" x14ac:dyDescent="0.25">
      <c r="H46" s="1" t="s">
        <v>55</v>
      </c>
      <c r="L46" s="90"/>
      <c r="M46" s="90"/>
      <c r="N46" s="90"/>
      <c r="O46" s="90"/>
      <c r="P46" s="90"/>
      <c r="Q46" s="90"/>
      <c r="R46" s="90"/>
    </row>
    <row r="57" ht="15" customHeight="1" x14ac:dyDescent="0.25"/>
    <row r="58" ht="15" customHeight="1" x14ac:dyDescent="0.25"/>
    <row r="64" ht="15" customHeight="1" x14ac:dyDescent="0.25"/>
    <row r="65" ht="15" customHeight="1" x14ac:dyDescent="0.25"/>
    <row r="70" ht="15" customHeight="1" x14ac:dyDescent="0.25"/>
    <row r="71" ht="15" customHeight="1" x14ac:dyDescent="0.25"/>
    <row r="76" ht="15" customHeight="1" x14ac:dyDescent="0.25"/>
    <row r="77" ht="15" customHeight="1" x14ac:dyDescent="0.25"/>
    <row r="78" ht="15" customHeight="1" x14ac:dyDescent="0.25"/>
    <row r="82" ht="15" customHeight="1" x14ac:dyDescent="0.25"/>
    <row r="83" ht="15" customHeight="1" x14ac:dyDescent="0.25"/>
    <row r="88" ht="15" customHeight="1" x14ac:dyDescent="0.25"/>
    <row r="89" ht="15" customHeight="1" x14ac:dyDescent="0.25"/>
    <row r="90" ht="15" customHeight="1" x14ac:dyDescent="0.25"/>
    <row r="122" ht="15" customHeight="1" x14ac:dyDescent="0.25"/>
    <row r="123" ht="15" customHeight="1" x14ac:dyDescent="0.25"/>
    <row r="129" ht="15" customHeight="1" x14ac:dyDescent="0.25"/>
    <row r="130" ht="15" customHeight="1" x14ac:dyDescent="0.25"/>
    <row r="134" ht="15" customHeight="1" x14ac:dyDescent="0.25"/>
    <row r="135" ht="15" customHeight="1" x14ac:dyDescent="0.25"/>
    <row r="140" ht="15" customHeight="1" x14ac:dyDescent="0.25"/>
    <row r="141" ht="15" customHeight="1" x14ac:dyDescent="0.25"/>
    <row r="142" ht="15" customHeight="1" x14ac:dyDescent="0.25"/>
    <row r="174" ht="15" customHeight="1" x14ac:dyDescent="0.25"/>
    <row r="175" ht="15" customHeight="1" x14ac:dyDescent="0.25"/>
    <row r="181" ht="15" customHeight="1" x14ac:dyDescent="0.25"/>
    <row r="182" ht="15" customHeight="1" x14ac:dyDescent="0.25"/>
    <row r="186" ht="15" customHeight="1" x14ac:dyDescent="0.25"/>
    <row r="187" ht="15" customHeight="1" x14ac:dyDescent="0.25"/>
    <row r="192" ht="15" customHeight="1" x14ac:dyDescent="0.25"/>
    <row r="193" ht="15" customHeight="1" x14ac:dyDescent="0.25"/>
    <row r="194" ht="15" customHeight="1" x14ac:dyDescent="0.25"/>
    <row r="226" ht="15" customHeight="1" x14ac:dyDescent="0.25"/>
    <row r="227" ht="15" customHeight="1" x14ac:dyDescent="0.25"/>
    <row r="233" ht="15" customHeight="1" x14ac:dyDescent="0.25"/>
    <row r="234" ht="15" customHeight="1" x14ac:dyDescent="0.25"/>
    <row r="238" ht="15" customHeight="1" x14ac:dyDescent="0.25"/>
    <row r="239" ht="15" customHeight="1" x14ac:dyDescent="0.25"/>
    <row r="244" ht="15" customHeight="1" x14ac:dyDescent="0.25"/>
    <row r="245" ht="15" customHeight="1" x14ac:dyDescent="0.25"/>
    <row r="246" ht="15" customHeight="1" x14ac:dyDescent="0.25"/>
    <row r="278" ht="15" customHeight="1" x14ac:dyDescent="0.25"/>
    <row r="279" ht="15" customHeight="1" x14ac:dyDescent="0.25"/>
    <row r="285" ht="15" customHeight="1" x14ac:dyDescent="0.25"/>
    <row r="286" ht="15" customHeight="1" x14ac:dyDescent="0.25"/>
    <row r="290" ht="15" customHeight="1" x14ac:dyDescent="0.25"/>
    <row r="291" ht="15" customHeight="1" x14ac:dyDescent="0.25"/>
    <row r="296" ht="15" customHeight="1" x14ac:dyDescent="0.25"/>
    <row r="297" ht="15" customHeight="1" x14ac:dyDescent="0.25"/>
    <row r="298" ht="15" customHeight="1" x14ac:dyDescent="0.25"/>
    <row r="330" ht="15" customHeight="1" x14ac:dyDescent="0.25"/>
    <row r="331" ht="15" customHeight="1" x14ac:dyDescent="0.25"/>
    <row r="337" ht="15" customHeight="1" x14ac:dyDescent="0.25"/>
    <row r="338" ht="15" customHeight="1" x14ac:dyDescent="0.25"/>
    <row r="342" ht="15" customHeight="1" x14ac:dyDescent="0.25"/>
    <row r="343" ht="15" customHeight="1" x14ac:dyDescent="0.25"/>
    <row r="348" ht="15" customHeight="1" x14ac:dyDescent="0.25"/>
    <row r="349" ht="15" customHeight="1" x14ac:dyDescent="0.25"/>
    <row r="350" ht="15" customHeight="1" x14ac:dyDescent="0.25"/>
    <row r="382" ht="15" customHeight="1" x14ac:dyDescent="0.25"/>
    <row r="383" ht="15" customHeight="1" x14ac:dyDescent="0.25"/>
    <row r="389" ht="15" customHeight="1" x14ac:dyDescent="0.25"/>
    <row r="390" ht="15" customHeight="1" x14ac:dyDescent="0.25"/>
    <row r="394" ht="15" customHeight="1" x14ac:dyDescent="0.25"/>
    <row r="395" ht="15" customHeight="1" x14ac:dyDescent="0.25"/>
    <row r="400" ht="15" customHeight="1" x14ac:dyDescent="0.25"/>
    <row r="401" ht="15" customHeight="1" x14ac:dyDescent="0.25"/>
    <row r="402" ht="15" customHeight="1" x14ac:dyDescent="0.25"/>
    <row r="434" ht="15" customHeight="1" x14ac:dyDescent="0.25"/>
    <row r="435" ht="15" customHeight="1" x14ac:dyDescent="0.25"/>
    <row r="441" ht="15" customHeight="1" x14ac:dyDescent="0.25"/>
    <row r="442" ht="15" customHeight="1" x14ac:dyDescent="0.25"/>
    <row r="446" ht="15" customHeight="1" x14ac:dyDescent="0.25"/>
    <row r="447" ht="15" customHeight="1" x14ac:dyDescent="0.25"/>
    <row r="452" ht="15" customHeight="1" x14ac:dyDescent="0.25"/>
    <row r="453" ht="15" customHeight="1" x14ac:dyDescent="0.25"/>
    <row r="454" ht="15" customHeight="1" x14ac:dyDescent="0.25"/>
    <row r="486" ht="15" customHeight="1" x14ac:dyDescent="0.25"/>
    <row r="487" ht="15" customHeight="1" x14ac:dyDescent="0.25"/>
    <row r="493" ht="15" customHeight="1" x14ac:dyDescent="0.25"/>
    <row r="494" ht="15" customHeight="1" x14ac:dyDescent="0.25"/>
    <row r="498" ht="15" customHeight="1" x14ac:dyDescent="0.25"/>
    <row r="499" ht="15" customHeight="1" x14ac:dyDescent="0.25"/>
    <row r="504" ht="15" customHeight="1" x14ac:dyDescent="0.25"/>
    <row r="505" ht="15" customHeight="1" x14ac:dyDescent="0.25"/>
    <row r="506" ht="15" customHeight="1" x14ac:dyDescent="0.25"/>
    <row r="538" ht="15" customHeight="1" x14ac:dyDescent="0.25"/>
    <row r="539" ht="15" customHeight="1" x14ac:dyDescent="0.25"/>
    <row r="545" ht="15" customHeight="1" x14ac:dyDescent="0.25"/>
    <row r="546" ht="15" customHeight="1" x14ac:dyDescent="0.25"/>
    <row r="550" ht="15" customHeight="1" x14ac:dyDescent="0.25"/>
    <row r="551" ht="15" customHeight="1" x14ac:dyDescent="0.25"/>
    <row r="556" ht="15" customHeight="1" x14ac:dyDescent="0.25"/>
    <row r="557" ht="15" customHeight="1" x14ac:dyDescent="0.25"/>
    <row r="558" ht="15" customHeight="1" x14ac:dyDescent="0.25"/>
    <row r="590" ht="15" customHeight="1" x14ac:dyDescent="0.25"/>
    <row r="591" ht="15" customHeight="1" x14ac:dyDescent="0.25"/>
    <row r="597" ht="15" customHeight="1" x14ac:dyDescent="0.25"/>
    <row r="598" ht="15" customHeight="1" x14ac:dyDescent="0.25"/>
    <row r="602" ht="15" customHeight="1" x14ac:dyDescent="0.25"/>
    <row r="603" ht="15" customHeight="1" x14ac:dyDescent="0.25"/>
    <row r="608" ht="15" customHeight="1" x14ac:dyDescent="0.25"/>
    <row r="609" ht="15" customHeight="1" x14ac:dyDescent="0.25"/>
    <row r="610" ht="15" customHeight="1" x14ac:dyDescent="0.25"/>
    <row r="642" ht="15" customHeight="1" x14ac:dyDescent="0.25"/>
    <row r="643" ht="15" customHeight="1" x14ac:dyDescent="0.25"/>
    <row r="649" ht="15" customHeight="1" x14ac:dyDescent="0.25"/>
    <row r="650" ht="15" customHeight="1" x14ac:dyDescent="0.25"/>
    <row r="654" ht="15" customHeight="1" x14ac:dyDescent="0.25"/>
    <row r="655" ht="15" customHeight="1" x14ac:dyDescent="0.25"/>
    <row r="660" ht="15" customHeight="1" x14ac:dyDescent="0.25"/>
    <row r="661" ht="15" customHeight="1" x14ac:dyDescent="0.25"/>
    <row r="662" ht="15" customHeight="1" x14ac:dyDescent="0.25"/>
    <row r="694" ht="15" customHeight="1" x14ac:dyDescent="0.25"/>
    <row r="695" ht="15" customHeight="1" x14ac:dyDescent="0.25"/>
    <row r="701" ht="15" customHeight="1" x14ac:dyDescent="0.25"/>
    <row r="702" ht="15" customHeight="1" x14ac:dyDescent="0.25"/>
    <row r="706" ht="15" customHeight="1" x14ac:dyDescent="0.25"/>
    <row r="707" ht="15" customHeight="1" x14ac:dyDescent="0.25"/>
    <row r="712" ht="15" customHeight="1" x14ac:dyDescent="0.25"/>
    <row r="713" ht="15" customHeight="1" x14ac:dyDescent="0.25"/>
    <row r="714" ht="15" customHeight="1" x14ac:dyDescent="0.25"/>
    <row r="746" ht="15" customHeight="1" x14ac:dyDescent="0.25"/>
    <row r="747" ht="15" customHeight="1" x14ac:dyDescent="0.25"/>
    <row r="753" ht="15" customHeight="1" x14ac:dyDescent="0.25"/>
    <row r="754" ht="15" customHeight="1" x14ac:dyDescent="0.25"/>
    <row r="758" ht="15" customHeight="1" x14ac:dyDescent="0.25"/>
    <row r="759" ht="15" customHeight="1" x14ac:dyDescent="0.25"/>
    <row r="764" ht="15" customHeight="1" x14ac:dyDescent="0.25"/>
    <row r="765" ht="15" customHeight="1" x14ac:dyDescent="0.25"/>
    <row r="766" ht="15" customHeight="1" x14ac:dyDescent="0.25"/>
    <row r="798" ht="15" customHeight="1" x14ac:dyDescent="0.25"/>
    <row r="799" ht="15" customHeight="1" x14ac:dyDescent="0.25"/>
    <row r="805" ht="15" customHeight="1" x14ac:dyDescent="0.25"/>
    <row r="806" ht="15" customHeight="1" x14ac:dyDescent="0.25"/>
    <row r="810" ht="15" customHeight="1" x14ac:dyDescent="0.25"/>
    <row r="811" ht="15" customHeight="1" x14ac:dyDescent="0.25"/>
    <row r="816" ht="15" customHeight="1" x14ac:dyDescent="0.25"/>
    <row r="817" ht="15" customHeight="1" x14ac:dyDescent="0.25"/>
    <row r="818" ht="15" customHeight="1" x14ac:dyDescent="0.25"/>
    <row r="850" ht="15" customHeight="1" x14ac:dyDescent="0.25"/>
    <row r="851" ht="15" customHeight="1" x14ac:dyDescent="0.25"/>
    <row r="857" ht="15" customHeight="1" x14ac:dyDescent="0.25"/>
    <row r="858" ht="15" customHeight="1" x14ac:dyDescent="0.25"/>
    <row r="862" ht="15" customHeight="1" x14ac:dyDescent="0.25"/>
    <row r="863" ht="15" customHeight="1" x14ac:dyDescent="0.25"/>
    <row r="868" ht="15" customHeight="1" x14ac:dyDescent="0.25"/>
    <row r="869" ht="15" customHeight="1" x14ac:dyDescent="0.25"/>
    <row r="870" ht="15" customHeight="1" x14ac:dyDescent="0.25"/>
    <row r="902" ht="15" customHeight="1" x14ac:dyDescent="0.25"/>
    <row r="903" ht="15" customHeight="1" x14ac:dyDescent="0.25"/>
    <row r="909" ht="15" customHeight="1" x14ac:dyDescent="0.25"/>
    <row r="910" ht="15" customHeight="1" x14ac:dyDescent="0.25"/>
    <row r="914" ht="15" customHeight="1" x14ac:dyDescent="0.25"/>
    <row r="915" ht="15" customHeight="1" x14ac:dyDescent="0.25"/>
    <row r="920" ht="15" customHeight="1" x14ac:dyDescent="0.25"/>
    <row r="921" ht="15" customHeight="1" x14ac:dyDescent="0.25"/>
    <row r="922" ht="15" customHeight="1" x14ac:dyDescent="0.25"/>
    <row r="954" ht="15" customHeight="1" x14ac:dyDescent="0.25"/>
    <row r="955" ht="15" customHeight="1" x14ac:dyDescent="0.25"/>
    <row r="961" ht="15" customHeight="1" x14ac:dyDescent="0.25"/>
    <row r="962" ht="15" customHeight="1" x14ac:dyDescent="0.25"/>
    <row r="966" ht="15" customHeight="1" x14ac:dyDescent="0.25"/>
    <row r="967" ht="15" customHeight="1" x14ac:dyDescent="0.25"/>
    <row r="972" ht="15" customHeight="1" x14ac:dyDescent="0.25"/>
    <row r="973" ht="15" customHeight="1" x14ac:dyDescent="0.25"/>
    <row r="974" ht="15" customHeight="1" x14ac:dyDescent="0.25"/>
    <row r="1006" ht="15" customHeight="1" x14ac:dyDescent="0.25"/>
    <row r="1007" ht="15" customHeight="1" x14ac:dyDescent="0.25"/>
    <row r="1013" ht="15" customHeight="1" x14ac:dyDescent="0.25"/>
    <row r="1014" ht="15" customHeight="1" x14ac:dyDescent="0.25"/>
    <row r="1018" ht="15" customHeight="1" x14ac:dyDescent="0.25"/>
    <row r="1019" ht="15" customHeight="1" x14ac:dyDescent="0.25"/>
    <row r="1024" ht="15" customHeight="1" x14ac:dyDescent="0.25"/>
    <row r="1025" ht="15" customHeight="1" x14ac:dyDescent="0.25"/>
    <row r="1026" ht="15" customHeight="1" x14ac:dyDescent="0.25"/>
    <row r="1058" ht="15" customHeight="1" x14ac:dyDescent="0.25"/>
    <row r="1059" ht="15" customHeight="1" x14ac:dyDescent="0.25"/>
    <row r="1065" ht="15" customHeight="1" x14ac:dyDescent="0.25"/>
    <row r="1066" ht="15" customHeight="1" x14ac:dyDescent="0.25"/>
    <row r="1070" ht="15" customHeight="1" x14ac:dyDescent="0.25"/>
    <row r="1071" ht="15" customHeight="1" x14ac:dyDescent="0.25"/>
    <row r="1076" ht="15" customHeight="1" x14ac:dyDescent="0.25"/>
    <row r="1077" ht="15" customHeight="1" x14ac:dyDescent="0.25"/>
    <row r="1078" ht="15" customHeight="1" x14ac:dyDescent="0.25"/>
    <row r="1110" ht="15" customHeight="1" x14ac:dyDescent="0.25"/>
    <row r="1111" ht="15" customHeight="1" x14ac:dyDescent="0.25"/>
    <row r="1117" ht="15" customHeight="1" x14ac:dyDescent="0.25"/>
    <row r="1118" ht="15" customHeight="1" x14ac:dyDescent="0.25"/>
    <row r="1122" ht="15" customHeight="1" x14ac:dyDescent="0.25"/>
    <row r="1123" ht="15" customHeight="1" x14ac:dyDescent="0.25"/>
    <row r="1128" ht="15" customHeight="1" x14ac:dyDescent="0.25"/>
    <row r="1129" ht="15" customHeight="1" x14ac:dyDescent="0.25"/>
    <row r="1130" ht="15" customHeight="1" x14ac:dyDescent="0.25"/>
  </sheetData>
  <mergeCells count="72">
    <mergeCell ref="G39:I39"/>
    <mergeCell ref="J39:L39"/>
    <mergeCell ref="M39:O39"/>
    <mergeCell ref="A38:C38"/>
    <mergeCell ref="D38:F38"/>
    <mergeCell ref="G38:I38"/>
    <mergeCell ref="J38:L38"/>
    <mergeCell ref="M38:O38"/>
    <mergeCell ref="J22:L22"/>
    <mergeCell ref="Q27:R28"/>
    <mergeCell ref="N31:O33"/>
    <mergeCell ref="P31:R33"/>
    <mergeCell ref="J26:L26"/>
    <mergeCell ref="Q36:R38"/>
    <mergeCell ref="J37:L37"/>
    <mergeCell ref="M37:O37"/>
    <mergeCell ref="A35:C35"/>
    <mergeCell ref="D35:F35"/>
    <mergeCell ref="G35:I35"/>
    <mergeCell ref="J35:L35"/>
    <mergeCell ref="M35:O35"/>
    <mergeCell ref="D36:F36"/>
    <mergeCell ref="G36:I36"/>
    <mergeCell ref="J36:L36"/>
    <mergeCell ref="M36:O36"/>
    <mergeCell ref="K42:L42"/>
    <mergeCell ref="M43:N43"/>
    <mergeCell ref="A27:C27"/>
    <mergeCell ref="D27:F27"/>
    <mergeCell ref="G27:I27"/>
    <mergeCell ref="J27:L27"/>
    <mergeCell ref="A28:C28"/>
    <mergeCell ref="D28:F28"/>
    <mergeCell ref="G28:I28"/>
    <mergeCell ref="J28:L28"/>
    <mergeCell ref="A39:C39"/>
    <mergeCell ref="A37:C37"/>
    <mergeCell ref="D37:F37"/>
    <mergeCell ref="G37:I37"/>
    <mergeCell ref="A36:C36"/>
    <mergeCell ref="D39:F39"/>
    <mergeCell ref="A26:C26"/>
    <mergeCell ref="D26:F26"/>
    <mergeCell ref="A19:C19"/>
    <mergeCell ref="D19:F19"/>
    <mergeCell ref="G26:I26"/>
    <mergeCell ref="A20:C20"/>
    <mergeCell ref="D20:F20"/>
    <mergeCell ref="G20:I20"/>
    <mergeCell ref="G22:I22"/>
    <mergeCell ref="Q9:R10"/>
    <mergeCell ref="Q14:R15"/>
    <mergeCell ref="J4:N4"/>
    <mergeCell ref="O4:Q4"/>
    <mergeCell ref="G19:I19"/>
    <mergeCell ref="J19:L19"/>
    <mergeCell ref="J20:L20"/>
    <mergeCell ref="A22:C22"/>
    <mergeCell ref="D22:F22"/>
    <mergeCell ref="G3:R3"/>
    <mergeCell ref="G4:I4"/>
    <mergeCell ref="Q20:R21"/>
    <mergeCell ref="A21:C21"/>
    <mergeCell ref="D21:F21"/>
    <mergeCell ref="G21:I21"/>
    <mergeCell ref="J21:L21"/>
    <mergeCell ref="A1:C5"/>
    <mergeCell ref="G1:M1"/>
    <mergeCell ref="P1:R1"/>
    <mergeCell ref="G2:I2"/>
    <mergeCell ref="L2:M2"/>
    <mergeCell ref="P2:R2"/>
  </mergeCells>
  <pageMargins left="0.7" right="0.7" top="0.75" bottom="0.75" header="0.3" footer="0.3"/>
  <pageSetup paperSize="9" orientation="portrait" r:id="rId1"/>
  <headerFooter>
    <oddHeader>&amp;L&amp;8PEDAGOŠKI FAKULTET&amp;C&amp;8ODSJEK ZA MATEMATIKU I FIZIKU&amp;R&amp;8SMJER ZA MATEMATIKU I INFORMATIKU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0"/>
  <sheetViews>
    <sheetView view="pageLayout" topLeftCell="A9" workbookViewId="0">
      <selection activeCell="O18" sqref="O18"/>
    </sheetView>
  </sheetViews>
  <sheetFormatPr defaultColWidth="8.42578125" defaultRowHeight="15" x14ac:dyDescent="0.25"/>
  <cols>
    <col min="1" max="16" width="4.7109375" style="1" customWidth="1"/>
    <col min="17" max="18" width="2.42578125" style="1" customWidth="1"/>
    <col min="19" max="20" width="20.140625" style="1" customWidth="1"/>
    <col min="21" max="16384" width="8.42578125" style="1"/>
  </cols>
  <sheetData>
    <row r="1" spans="1:18" x14ac:dyDescent="0.25">
      <c r="A1" s="241"/>
      <c r="B1" s="242"/>
      <c r="C1" s="243"/>
      <c r="E1" s="4" t="s">
        <v>1</v>
      </c>
      <c r="F1" s="5"/>
      <c r="G1" s="250" t="str">
        <f>OPCI_PODACI!B23</f>
        <v>Kajtazović Arnela</v>
      </c>
      <c r="H1" s="250"/>
      <c r="I1" s="250"/>
      <c r="J1" s="250"/>
      <c r="K1" s="250"/>
      <c r="L1" s="250"/>
      <c r="M1" s="250"/>
      <c r="N1" s="5" t="s">
        <v>2</v>
      </c>
      <c r="O1" s="5"/>
      <c r="P1" s="251">
        <f>OPCI_PODACI!C23</f>
        <v>0</v>
      </c>
      <c r="Q1" s="250"/>
      <c r="R1" s="252"/>
    </row>
    <row r="2" spans="1:18" x14ac:dyDescent="0.25">
      <c r="A2" s="244"/>
      <c r="B2" s="245"/>
      <c r="C2" s="246"/>
      <c r="D2" s="89"/>
      <c r="E2" s="6" t="s">
        <v>4</v>
      </c>
      <c r="F2" s="7"/>
      <c r="G2" s="250">
        <f>OPCI_PODACI!D23</f>
        <v>0</v>
      </c>
      <c r="H2" s="250"/>
      <c r="I2" s="250"/>
      <c r="J2" s="7" t="s">
        <v>5</v>
      </c>
      <c r="K2" s="7"/>
      <c r="L2" s="250" t="str">
        <f>OPCI_PODACI!C2</f>
        <v>2014/15.</v>
      </c>
      <c r="M2" s="250"/>
      <c r="N2" s="7" t="s">
        <v>6</v>
      </c>
      <c r="O2" s="7"/>
      <c r="P2" s="253" t="str">
        <f>OPCI_PODACI!C3</f>
        <v>V</v>
      </c>
      <c r="Q2" s="253"/>
      <c r="R2" s="254"/>
    </row>
    <row r="3" spans="1:18" ht="15.75" x14ac:dyDescent="0.25">
      <c r="A3" s="244"/>
      <c r="B3" s="245"/>
      <c r="C3" s="246"/>
      <c r="D3" s="89"/>
      <c r="E3" s="6" t="s">
        <v>8</v>
      </c>
      <c r="F3" s="7"/>
      <c r="G3" s="255" t="str">
        <f>OPCI_PODACI!C4</f>
        <v>FILMSKA RTV KULTURA</v>
      </c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6"/>
    </row>
    <row r="4" spans="1:18" x14ac:dyDescent="0.25">
      <c r="A4" s="244"/>
      <c r="B4" s="245"/>
      <c r="C4" s="246"/>
      <c r="D4" s="89"/>
      <c r="E4" s="6" t="s">
        <v>9</v>
      </c>
      <c r="F4" s="7"/>
      <c r="G4" s="250">
        <f>OPCI_PODACI!C5</f>
        <v>5</v>
      </c>
      <c r="H4" s="250"/>
      <c r="I4" s="250"/>
      <c r="J4" s="257" t="s">
        <v>10</v>
      </c>
      <c r="K4" s="257"/>
      <c r="L4" s="257"/>
      <c r="M4" s="257"/>
      <c r="N4" s="257"/>
      <c r="O4" s="250" t="str">
        <f>OPCI_PODACI!C6</f>
        <v>2 + 2 + 0</v>
      </c>
      <c r="P4" s="250"/>
      <c r="Q4" s="250"/>
      <c r="R4" s="8"/>
    </row>
    <row r="5" spans="1:18" x14ac:dyDescent="0.25">
      <c r="A5" s="247"/>
      <c r="B5" s="248"/>
      <c r="C5" s="249"/>
      <c r="D5" s="8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18" x14ac:dyDescent="0.25">
      <c r="B6" s="89"/>
      <c r="C6" s="89"/>
      <c r="D6" s="89"/>
    </row>
    <row r="7" spans="1:18" x14ac:dyDescent="0.25">
      <c r="A7" s="12" t="s">
        <v>11</v>
      </c>
      <c r="B7" s="13"/>
      <c r="C7" s="13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9" spans="1:18" x14ac:dyDescent="0.25">
      <c r="A9" s="59" t="str">
        <f>PRISUSTVO_PR!C3</f>
        <v>3.10.</v>
      </c>
      <c r="B9" s="59" t="str">
        <f>PRISUSTVO_PR!D3</f>
        <v>10.10.</v>
      </c>
      <c r="C9" s="59" t="str">
        <f>PRISUSTVO_PR!E3</f>
        <v>17.10.</v>
      </c>
      <c r="D9" s="59" t="str">
        <f>PRISUSTVO_PR!F3</f>
        <v>24.10.</v>
      </c>
      <c r="E9" s="59" t="str">
        <f>PRISUSTVO_PR!G3</f>
        <v>31.10.</v>
      </c>
      <c r="F9" s="59" t="str">
        <f>PRISUSTVO_PR!H3</f>
        <v>7.11.</v>
      </c>
      <c r="G9" s="59" t="str">
        <f>PRISUSTVO_PR!I3</f>
        <v>14.11.</v>
      </c>
      <c r="H9" s="59" t="str">
        <f>PRISUSTVO_PR!J3</f>
        <v>21.11.</v>
      </c>
      <c r="I9" s="59" t="str">
        <f>PRISUSTVO_PR!K3</f>
        <v>28.11.</v>
      </c>
      <c r="J9" s="59" t="str">
        <f>PRISUSTVO_PR!L3</f>
        <v>5.12.</v>
      </c>
      <c r="K9" s="59" t="str">
        <f>PRISUSTVO_PR!M3</f>
        <v>12.12.</v>
      </c>
      <c r="L9" s="59" t="str">
        <f>PRISUSTVO_PR!N3</f>
        <v>19.12.</v>
      </c>
      <c r="M9" s="59" t="str">
        <f>PRISUSTVO_PR!O3</f>
        <v>26.12.</v>
      </c>
      <c r="N9" s="59" t="str">
        <f>PRISUSTVO_PR!P3</f>
        <v>3.1.</v>
      </c>
      <c r="O9" s="59" t="str">
        <f>PRISUSTVO_PR!Q3</f>
        <v>9.1.</v>
      </c>
      <c r="Q9" s="258">
        <f>PRISUSTVO_PR!S15</f>
        <v>5</v>
      </c>
      <c r="R9" s="259"/>
    </row>
    <row r="10" spans="1:18" x14ac:dyDescent="0.25">
      <c r="A10" s="14">
        <f>IF(PRISUSTVO_PR!C15=1,1,IF(PRISUSTVO_PR!C15=2,2,IF(PRISUSTVO_PR!C15=3,3,0)))</f>
        <v>2</v>
      </c>
      <c r="B10" s="14">
        <f>IF(PRISUSTVO_PR!D15=1,1,IF(PRISUSTVO_PR!D15=2,2,IF(PRISUSTVO_PR!D15=3,3,0)))</f>
        <v>2</v>
      </c>
      <c r="C10" s="14">
        <f>IF(PRISUSTVO_PR!E15=1,1,IF(PRISUSTVO_PR!E15=2,2,IF(PRISUSTVO_PR!E15=3,3,0)))</f>
        <v>2</v>
      </c>
      <c r="D10" s="14">
        <f>IF(PRISUSTVO_PR!F15=1,1,IF(PRISUSTVO_PR!F15=2,2,IF(PRISUSTVO_PR!F15=3,3,0)))</f>
        <v>2</v>
      </c>
      <c r="E10" s="14">
        <f>IF(PRISUSTVO_PR!G15=1,1,IF(PRISUSTVO_PR!G15=2,2,IF(PRISUSTVO_PR!G15=3,3,0)))</f>
        <v>2</v>
      </c>
      <c r="F10" s="14">
        <f>IF(PRISUSTVO_PR!H15=1,1,IF(PRISUSTVO_PR!H15=2,2,IF(PRISUSTVO_PR!H15=3,3,0)))</f>
        <v>2</v>
      </c>
      <c r="G10" s="14">
        <f>IF(PRISUSTVO_PR!I15=1,1,IF(PRISUSTVO_PR!I15=2,2,IF(PRISUSTVO_PR!I15=3,3,0)))</f>
        <v>2</v>
      </c>
      <c r="H10" s="14">
        <f>IF(PRISUSTVO_PR!J15=1,1,IF(PRISUSTVO_PR!J15=2,2,IF(PRISUSTVO_PR!J15=3,3,0)))</f>
        <v>2</v>
      </c>
      <c r="I10" s="14">
        <f>IF(PRISUSTVO_PR!K15=1,1,IF(PRISUSTVO_PR!K15=2,2,IF(PRISUSTVO_PR!K15=3,3,0)))</f>
        <v>2</v>
      </c>
      <c r="J10" s="14">
        <f>IF(PRISUSTVO_PR!L15=1,1,IF(PRISUSTVO_PR!L15=2,2,IF(PRISUSTVO_PR!L15=3,3,0)))</f>
        <v>2</v>
      </c>
      <c r="K10" s="14">
        <f>IF(PRISUSTVO_PR!M15=1,1,IF(PRISUSTVO_PR!M15=2,2,IF(PRISUSTVO_PR!M15=3,3,0)))</f>
        <v>2</v>
      </c>
      <c r="L10" s="14">
        <f>IF(PRISUSTVO_PR!N15=1,1,IF(PRISUSTVO_PR!N15=2,2,IF(PRISUSTVO_PR!N15=3,3,0)))</f>
        <v>2</v>
      </c>
      <c r="M10" s="14">
        <f>IF(PRISUSTVO_PR!O15=1,1,IF(PRISUSTVO_PR!O15=2,2,IF(PRISUSTVO_PR!O15=3,3,0)))</f>
        <v>2</v>
      </c>
      <c r="N10" s="14">
        <f>IF(PRISUSTVO_PR!P15=1,1,IF(PRISUSTVO_PR!P15=2,2,IF(PRISUSTVO_PR!P15=3,3,0)))</f>
        <v>2</v>
      </c>
      <c r="O10" s="14">
        <f>IF(PRISUSTVO_PR!Q15=1,1,IF(PRISUSTVO_PR!Q15=2,2,IF(PRISUSTVO_PR!Q15=3,3,0)))</f>
        <v>2</v>
      </c>
      <c r="Q10" s="260"/>
      <c r="R10" s="261"/>
    </row>
    <row r="12" spans="1:18" x14ac:dyDescent="0.25">
      <c r="A12" s="12" t="s">
        <v>12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x14ac:dyDescent="0.25">
      <c r="C13" s="15"/>
    </row>
    <row r="14" spans="1:18" x14ac:dyDescent="0.25">
      <c r="A14" s="60" t="str">
        <f>PRISUSTVO_VJ!C3</f>
        <v>11.10.</v>
      </c>
      <c r="B14" s="60" t="str">
        <f>PRISUSTVO_VJ!D3</f>
        <v>18.10.</v>
      </c>
      <c r="C14" s="60" t="str">
        <f>PRISUSTVO_VJ!E3</f>
        <v>19.10.</v>
      </c>
      <c r="D14" s="60" t="str">
        <f>PRISUSTVO_VJ!F3</f>
        <v>21.10.</v>
      </c>
      <c r="E14" s="60" t="str">
        <f>PRISUSTVO_VJ!G3</f>
        <v>28.10.</v>
      </c>
      <c r="F14" s="60" t="str">
        <f>PRISUSTVO_VJ!H3</f>
        <v>4.11.</v>
      </c>
      <c r="G14" s="60" t="str">
        <f>PRISUSTVO_VJ!I3</f>
        <v>11.11.</v>
      </c>
      <c r="H14" s="60" t="str">
        <f>PRISUSTVO_VJ!J3</f>
        <v>18.11.</v>
      </c>
      <c r="I14" s="60" t="str">
        <f>PRISUSTVO_VJ!K3</f>
        <v>2-12.</v>
      </c>
      <c r="J14" s="60" t="str">
        <f>PRISUSTVO_VJ!L3</f>
        <v>9.12.</v>
      </c>
      <c r="K14" s="60" t="str">
        <f>PRISUSTVO_VJ!M3</f>
        <v>16.12.</v>
      </c>
      <c r="L14" s="60" t="str">
        <f>PRISUSTVO_VJ!N3</f>
        <v>23.12.</v>
      </c>
      <c r="M14" s="60" t="str">
        <f>PRISUSTVO_VJ!O3</f>
        <v>29.12.</v>
      </c>
      <c r="N14" s="60" t="str">
        <f>PRISUSTVO_VJ!P3</f>
        <v>6.1.</v>
      </c>
      <c r="O14" s="60" t="str">
        <f>PRISUSTVO_VJ!Q3</f>
        <v>13.1.</v>
      </c>
      <c r="Q14" s="258">
        <f>PRISUSTVO_VJ!S14</f>
        <v>0</v>
      </c>
      <c r="R14" s="259"/>
    </row>
    <row r="15" spans="1:18" x14ac:dyDescent="0.25">
      <c r="A15" s="26">
        <f>PRISUSTVO_VJ!C15</f>
        <v>0</v>
      </c>
      <c r="B15" s="26">
        <f>PRISUSTVO_VJ!D15</f>
        <v>0</v>
      </c>
      <c r="C15" s="26">
        <f>PRISUSTVO_VJ!E15</f>
        <v>0</v>
      </c>
      <c r="D15" s="26">
        <f>PRISUSTVO_VJ!F15</f>
        <v>0</v>
      </c>
      <c r="E15" s="26">
        <f>PRISUSTVO_VJ!G15</f>
        <v>0</v>
      </c>
      <c r="F15" s="26">
        <f>PRISUSTVO_VJ!H15</f>
        <v>0</v>
      </c>
      <c r="G15" s="26">
        <f>PRISUSTVO_VJ!I15</f>
        <v>0</v>
      </c>
      <c r="H15" s="26">
        <f>PRISUSTVO_VJ!J15</f>
        <v>0</v>
      </c>
      <c r="I15" s="26">
        <f>PRISUSTVO_VJ!K15</f>
        <v>0</v>
      </c>
      <c r="J15" s="26">
        <f>PRISUSTVO_VJ!L15</f>
        <v>0</v>
      </c>
      <c r="K15" s="26">
        <f>PRISUSTVO_VJ!M15</f>
        <v>0</v>
      </c>
      <c r="L15" s="26">
        <f>PRISUSTVO_VJ!N15</f>
        <v>0</v>
      </c>
      <c r="M15" s="26">
        <f>PRISUSTVO_VJ!O15</f>
        <v>0</v>
      </c>
      <c r="N15" s="26">
        <f>PRISUSTVO_VJ!P15</f>
        <v>0</v>
      </c>
      <c r="O15" s="26">
        <f>PRISUSTVO_VJ!Q15</f>
        <v>0</v>
      </c>
      <c r="P15" s="89"/>
      <c r="Q15" s="260"/>
      <c r="R15" s="261"/>
    </row>
    <row r="16" spans="1:18" ht="18.75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89"/>
      <c r="Q16" s="61"/>
      <c r="R16" s="61"/>
    </row>
    <row r="17" spans="1:18" ht="18.75" x14ac:dyDescent="0.25">
      <c r="A17" s="93" t="s">
        <v>88</v>
      </c>
      <c r="B17" s="93"/>
      <c r="C17" s="93"/>
      <c r="D17" s="93"/>
      <c r="E17" s="93"/>
      <c r="F17" s="93"/>
      <c r="G17" s="21"/>
      <c r="H17" s="21"/>
      <c r="I17" s="21"/>
      <c r="J17" s="21"/>
      <c r="K17" s="21"/>
      <c r="L17" s="21"/>
      <c r="M17" s="21"/>
      <c r="N17" s="21"/>
      <c r="O17" s="21"/>
      <c r="P17" s="89"/>
      <c r="Q17" s="61"/>
      <c r="R17" s="61"/>
    </row>
    <row r="18" spans="1:18" ht="18.75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89"/>
      <c r="Q18" s="61"/>
      <c r="R18" s="61"/>
    </row>
    <row r="19" spans="1:18" ht="18.75" x14ac:dyDescent="0.25">
      <c r="A19" s="297" t="s">
        <v>28</v>
      </c>
      <c r="B19" s="297"/>
      <c r="C19" s="297"/>
      <c r="D19" s="277" t="s">
        <v>22</v>
      </c>
      <c r="E19" s="277"/>
      <c r="F19" s="277"/>
      <c r="G19" s="277" t="s">
        <v>29</v>
      </c>
      <c r="H19" s="277"/>
      <c r="I19" s="277"/>
      <c r="J19" s="277" t="s">
        <v>14</v>
      </c>
      <c r="K19" s="277"/>
      <c r="L19" s="277"/>
      <c r="M19" s="21"/>
      <c r="N19" s="21"/>
      <c r="O19" s="21"/>
      <c r="P19" s="89"/>
      <c r="Q19" s="61"/>
      <c r="R19" s="61"/>
    </row>
    <row r="20" spans="1:18" ht="18.75" customHeight="1" x14ac:dyDescent="0.25">
      <c r="A20" s="298" t="str">
        <f>OPCI_PODACI!C51</f>
        <v>14.11.2011.</v>
      </c>
      <c r="B20" s="298"/>
      <c r="C20" s="298"/>
      <c r="D20" s="279">
        <f>KOL_1!H19</f>
        <v>52</v>
      </c>
      <c r="E20" s="279"/>
      <c r="F20" s="279"/>
      <c r="G20" s="278">
        <f>KOL_1!I19</f>
        <v>89.65517241379311</v>
      </c>
      <c r="H20" s="279"/>
      <c r="I20" s="279"/>
      <c r="J20" s="279">
        <f>KOL_1!J19</f>
        <v>17</v>
      </c>
      <c r="K20" s="279"/>
      <c r="L20" s="279"/>
      <c r="M20" s="21"/>
      <c r="N20" s="21"/>
      <c r="O20" s="21"/>
      <c r="P20" s="89"/>
      <c r="Q20" s="258">
        <f>SUM(J20:L21)</f>
        <v>33</v>
      </c>
      <c r="R20" s="259"/>
    </row>
    <row r="21" spans="1:18" ht="18.75" customHeight="1" x14ac:dyDescent="0.25">
      <c r="A21" s="298" t="str">
        <f>OPCI_PODACI!C52</f>
        <v>30.5.2011.</v>
      </c>
      <c r="B21" s="298"/>
      <c r="C21" s="298"/>
      <c r="D21" s="279">
        <f>KOL_2!J19</f>
        <v>77</v>
      </c>
      <c r="E21" s="279"/>
      <c r="F21" s="279"/>
      <c r="G21" s="278">
        <f>KOL_2!K19</f>
        <v>81.914893617021278</v>
      </c>
      <c r="H21" s="279"/>
      <c r="I21" s="279"/>
      <c r="J21" s="279">
        <f>KOL_2!L19</f>
        <v>16</v>
      </c>
      <c r="K21" s="279"/>
      <c r="L21" s="279"/>
      <c r="M21" s="21"/>
      <c r="N21" s="21"/>
      <c r="O21" s="21"/>
      <c r="P21" s="89"/>
      <c r="Q21" s="260"/>
      <c r="R21" s="261"/>
    </row>
    <row r="22" spans="1:18" ht="18.75" customHeight="1" x14ac:dyDescent="0.25">
      <c r="A22" s="298" t="str">
        <f>OPCI_PODACI!C53</f>
        <v>6.6.2011.</v>
      </c>
      <c r="B22" s="298"/>
      <c r="C22" s="298"/>
      <c r="D22" s="279">
        <f>POPRAVNI_KOL!H19</f>
        <v>0</v>
      </c>
      <c r="E22" s="279"/>
      <c r="F22" s="279"/>
      <c r="G22" s="278">
        <f>POPRAVNI_KOL!I19</f>
        <v>0</v>
      </c>
      <c r="H22" s="278"/>
      <c r="I22" s="278"/>
      <c r="J22" s="279">
        <f>POPRAVNI_KOL!J19</f>
        <v>0</v>
      </c>
      <c r="K22" s="279"/>
      <c r="L22" s="279"/>
      <c r="M22" s="21"/>
      <c r="N22" s="21"/>
      <c r="O22" s="21"/>
      <c r="P22" s="89"/>
      <c r="Q22" s="92"/>
      <c r="R22" s="92"/>
    </row>
    <row r="23" spans="1:18" x14ac:dyDescent="0.25">
      <c r="P23" s="89"/>
    </row>
    <row r="24" spans="1:18" ht="15" customHeight="1" x14ac:dyDescent="0.25">
      <c r="A24" s="12" t="s">
        <v>89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Q24" s="57"/>
      <c r="R24" s="57"/>
    </row>
    <row r="25" spans="1:18" ht="15" customHeight="1" x14ac:dyDescent="0.25">
      <c r="Q25" s="57"/>
      <c r="R25" s="57"/>
    </row>
    <row r="26" spans="1:18" x14ac:dyDescent="0.25">
      <c r="A26" s="299" t="s">
        <v>36</v>
      </c>
      <c r="B26" s="299"/>
      <c r="C26" s="299"/>
      <c r="D26" s="300" t="s">
        <v>22</v>
      </c>
      <c r="E26" s="300"/>
      <c r="F26" s="300"/>
      <c r="G26" s="300" t="s">
        <v>29</v>
      </c>
      <c r="H26" s="300"/>
      <c r="I26" s="300"/>
      <c r="J26" s="300" t="s">
        <v>14</v>
      </c>
      <c r="K26" s="300"/>
      <c r="L26" s="300"/>
    </row>
    <row r="27" spans="1:18" x14ac:dyDescent="0.25">
      <c r="A27" s="309" t="str">
        <f>OPCI_PODACI!C61</f>
        <v>14.11.2011.</v>
      </c>
      <c r="B27" s="309"/>
      <c r="C27" s="309"/>
      <c r="D27" s="295">
        <f>DZ_1!I19</f>
        <v>0</v>
      </c>
      <c r="E27" s="295"/>
      <c r="F27" s="295"/>
      <c r="G27" s="296">
        <f>DZ_1!J19</f>
        <v>0</v>
      </c>
      <c r="H27" s="295"/>
      <c r="I27" s="295"/>
      <c r="J27" s="295">
        <f>DZ_1!K19</f>
        <v>0</v>
      </c>
      <c r="K27" s="295"/>
      <c r="L27" s="295"/>
      <c r="Q27" s="258">
        <f>SUM(J27:L28)</f>
        <v>0</v>
      </c>
      <c r="R27" s="259"/>
    </row>
    <row r="28" spans="1:18" x14ac:dyDescent="0.25">
      <c r="A28" s="309" t="str">
        <f>OPCI_PODACI!C62</f>
        <v>21. 3. 2011.</v>
      </c>
      <c r="B28" s="309"/>
      <c r="C28" s="309"/>
      <c r="D28" s="295">
        <f>DZ_2!H19</f>
        <v>0</v>
      </c>
      <c r="E28" s="295"/>
      <c r="F28" s="295"/>
      <c r="G28" s="296" t="str">
        <f>DZ_2!I19</f>
        <v>-</v>
      </c>
      <c r="H28" s="295"/>
      <c r="I28" s="295"/>
      <c r="J28" s="295" t="str">
        <f>DZ_2!J19</f>
        <v>-</v>
      </c>
      <c r="K28" s="295"/>
      <c r="L28" s="295"/>
      <c r="P28" s="12"/>
      <c r="Q28" s="260"/>
      <c r="R28" s="261"/>
    </row>
    <row r="29" spans="1:18" s="18" customFormat="1" ht="4.5" customHeight="1" x14ac:dyDescent="0.25">
      <c r="A29" s="82"/>
      <c r="B29" s="82"/>
      <c r="C29" s="82"/>
      <c r="D29" s="80"/>
      <c r="E29" s="80"/>
      <c r="F29" s="80"/>
      <c r="G29" s="81"/>
      <c r="H29" s="80"/>
      <c r="I29" s="80"/>
      <c r="J29" s="80"/>
      <c r="K29" s="80"/>
      <c r="L29" s="80"/>
      <c r="M29" s="84"/>
      <c r="N29" s="83"/>
      <c r="O29" s="83"/>
      <c r="P29" s="84"/>
      <c r="Q29" s="85"/>
      <c r="R29" s="85"/>
    </row>
    <row r="30" spans="1:18" s="18" customFormat="1" ht="3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Q30" s="16"/>
      <c r="R30" s="16"/>
    </row>
    <row r="31" spans="1:18" ht="15" customHeight="1" x14ac:dyDescent="0.25">
      <c r="A31" s="12" t="s">
        <v>13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86"/>
      <c r="N31" s="289" t="s">
        <v>80</v>
      </c>
      <c r="O31" s="290"/>
      <c r="P31" s="280">
        <f>[1]suma!F18</f>
        <v>0</v>
      </c>
      <c r="Q31" s="281"/>
      <c r="R31" s="282"/>
    </row>
    <row r="32" spans="1:18" ht="6.7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87"/>
      <c r="N32" s="291"/>
      <c r="O32" s="292"/>
      <c r="P32" s="283"/>
      <c r="Q32" s="284"/>
      <c r="R32" s="285"/>
    </row>
    <row r="33" spans="1:18" ht="6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87"/>
      <c r="N33" s="293"/>
      <c r="O33" s="294"/>
      <c r="P33" s="286"/>
      <c r="Q33" s="287"/>
      <c r="R33" s="288"/>
    </row>
    <row r="34" spans="1:18" ht="4.5" customHeight="1" x14ac:dyDescent="0.25">
      <c r="M34" s="12"/>
      <c r="N34" s="12"/>
      <c r="O34" s="12"/>
      <c r="Q34" s="16"/>
      <c r="R34" s="16"/>
    </row>
    <row r="35" spans="1:18" ht="15" customHeight="1" x14ac:dyDescent="0.25">
      <c r="A35" s="262"/>
      <c r="B35" s="263"/>
      <c r="C35" s="264"/>
      <c r="D35" s="265" t="s">
        <v>43</v>
      </c>
      <c r="E35" s="266"/>
      <c r="F35" s="267"/>
      <c r="G35" s="268" t="s">
        <v>22</v>
      </c>
      <c r="H35" s="269"/>
      <c r="I35" s="270"/>
      <c r="J35" s="268" t="s">
        <v>24</v>
      </c>
      <c r="K35" s="269"/>
      <c r="L35" s="270"/>
      <c r="M35" s="268" t="s">
        <v>14</v>
      </c>
      <c r="N35" s="269"/>
      <c r="O35" s="270"/>
    </row>
    <row r="36" spans="1:18" ht="15" customHeight="1" x14ac:dyDescent="0.25">
      <c r="A36" s="303" t="s">
        <v>18</v>
      </c>
      <c r="B36" s="304"/>
      <c r="C36" s="305"/>
      <c r="D36" s="306"/>
      <c r="E36" s="307"/>
      <c r="F36" s="308"/>
      <c r="G36" s="262"/>
      <c r="H36" s="263"/>
      <c r="I36" s="264"/>
      <c r="J36" s="262"/>
      <c r="K36" s="263"/>
      <c r="L36" s="264"/>
      <c r="M36" s="262"/>
      <c r="N36" s="263"/>
      <c r="O36" s="264"/>
      <c r="Q36" s="271"/>
      <c r="R36" s="272"/>
    </row>
    <row r="37" spans="1:18" x14ac:dyDescent="0.25">
      <c r="A37" s="303" t="s">
        <v>19</v>
      </c>
      <c r="B37" s="304"/>
      <c r="C37" s="305"/>
      <c r="D37" s="306"/>
      <c r="E37" s="307"/>
      <c r="F37" s="308"/>
      <c r="G37" s="262"/>
      <c r="H37" s="263"/>
      <c r="I37" s="264"/>
      <c r="J37" s="262"/>
      <c r="K37" s="263"/>
      <c r="L37" s="264"/>
      <c r="M37" s="262"/>
      <c r="N37" s="263"/>
      <c r="O37" s="264"/>
      <c r="Q37" s="273"/>
      <c r="R37" s="274"/>
    </row>
    <row r="38" spans="1:18" x14ac:dyDescent="0.25">
      <c r="A38" s="303" t="s">
        <v>47</v>
      </c>
      <c r="B38" s="304"/>
      <c r="C38" s="305"/>
      <c r="D38" s="306"/>
      <c r="E38" s="307"/>
      <c r="F38" s="308"/>
      <c r="G38" s="262"/>
      <c r="H38" s="263"/>
      <c r="I38" s="264"/>
      <c r="J38" s="262"/>
      <c r="K38" s="263"/>
      <c r="L38" s="264"/>
      <c r="M38" s="262"/>
      <c r="N38" s="263"/>
      <c r="O38" s="264"/>
      <c r="Q38" s="275"/>
      <c r="R38" s="276"/>
    </row>
    <row r="39" spans="1:18" s="19" customFormat="1" x14ac:dyDescent="0.25">
      <c r="A39" s="303" t="s">
        <v>49</v>
      </c>
      <c r="B39" s="304"/>
      <c r="C39" s="305"/>
      <c r="D39" s="306"/>
      <c r="E39" s="307"/>
      <c r="F39" s="308"/>
      <c r="G39" s="262"/>
      <c r="H39" s="263"/>
      <c r="I39" s="264"/>
      <c r="J39" s="262"/>
      <c r="K39" s="263"/>
      <c r="L39" s="264"/>
      <c r="M39" s="262"/>
      <c r="N39" s="263"/>
      <c r="O39" s="264"/>
      <c r="P39" s="1"/>
      <c r="Q39" s="1"/>
      <c r="R39" s="1"/>
    </row>
    <row r="40" spans="1:18" s="19" customFormat="1" ht="15.75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</row>
    <row r="42" spans="1:18" x14ac:dyDescent="0.25">
      <c r="A42" s="65" t="s">
        <v>52</v>
      </c>
      <c r="B42" s="66"/>
      <c r="C42" s="66"/>
      <c r="D42" s="66"/>
      <c r="E42" s="66"/>
      <c r="F42" s="67"/>
      <c r="G42" s="66" t="s">
        <v>53</v>
      </c>
      <c r="H42" s="66"/>
      <c r="I42" s="66"/>
      <c r="J42" s="66"/>
      <c r="K42" s="302"/>
      <c r="L42" s="302"/>
      <c r="M42" s="68" t="s">
        <v>57</v>
      </c>
      <c r="N42" s="68"/>
      <c r="O42" s="68" t="s">
        <v>59</v>
      </c>
      <c r="P42" s="68"/>
      <c r="Q42" s="68" t="s">
        <v>56</v>
      </c>
      <c r="R42" s="69"/>
    </row>
    <row r="43" spans="1:18" x14ac:dyDescent="0.25">
      <c r="A43" s="70"/>
      <c r="B43" s="71"/>
      <c r="C43" s="71"/>
      <c r="D43" s="71"/>
      <c r="E43" s="71"/>
      <c r="F43" s="71"/>
      <c r="G43" s="71"/>
      <c r="H43" s="71"/>
      <c r="I43" s="71"/>
      <c r="J43" s="71"/>
      <c r="K43" s="72" t="s">
        <v>58</v>
      </c>
      <c r="L43" s="72"/>
      <c r="M43" s="301" t="s">
        <v>73</v>
      </c>
      <c r="N43" s="301"/>
      <c r="O43" s="73"/>
      <c r="P43" s="88" t="s">
        <v>54</v>
      </c>
      <c r="Q43" s="88"/>
      <c r="R43" s="75"/>
    </row>
    <row r="44" spans="1:18" ht="15.75" thickBot="1" x14ac:dyDescent="0.3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</row>
    <row r="46" spans="1:18" x14ac:dyDescent="0.25">
      <c r="H46" s="1" t="s">
        <v>55</v>
      </c>
      <c r="L46" s="90"/>
      <c r="M46" s="90"/>
      <c r="N46" s="90"/>
      <c r="O46" s="90"/>
      <c r="P46" s="90"/>
      <c r="Q46" s="90"/>
      <c r="R46" s="90"/>
    </row>
    <row r="57" ht="15" customHeight="1" x14ac:dyDescent="0.25"/>
    <row r="58" ht="15" customHeight="1" x14ac:dyDescent="0.25"/>
    <row r="64" ht="15" customHeight="1" x14ac:dyDescent="0.25"/>
    <row r="65" ht="15" customHeight="1" x14ac:dyDescent="0.25"/>
    <row r="70" ht="15" customHeight="1" x14ac:dyDescent="0.25"/>
    <row r="71" ht="15" customHeight="1" x14ac:dyDescent="0.25"/>
    <row r="76" ht="15" customHeight="1" x14ac:dyDescent="0.25"/>
    <row r="77" ht="15" customHeight="1" x14ac:dyDescent="0.25"/>
    <row r="78" ht="15" customHeight="1" x14ac:dyDescent="0.25"/>
    <row r="82" ht="15" customHeight="1" x14ac:dyDescent="0.25"/>
    <row r="83" ht="15" customHeight="1" x14ac:dyDescent="0.25"/>
    <row r="88" ht="15" customHeight="1" x14ac:dyDescent="0.25"/>
    <row r="89" ht="15" customHeight="1" x14ac:dyDescent="0.25"/>
    <row r="90" ht="15" customHeight="1" x14ac:dyDescent="0.25"/>
    <row r="122" ht="15" customHeight="1" x14ac:dyDescent="0.25"/>
    <row r="123" ht="15" customHeight="1" x14ac:dyDescent="0.25"/>
    <row r="129" ht="15" customHeight="1" x14ac:dyDescent="0.25"/>
    <row r="130" ht="15" customHeight="1" x14ac:dyDescent="0.25"/>
    <row r="134" ht="15" customHeight="1" x14ac:dyDescent="0.25"/>
    <row r="135" ht="15" customHeight="1" x14ac:dyDescent="0.25"/>
    <row r="140" ht="15" customHeight="1" x14ac:dyDescent="0.25"/>
    <row r="141" ht="15" customHeight="1" x14ac:dyDescent="0.25"/>
    <row r="142" ht="15" customHeight="1" x14ac:dyDescent="0.25"/>
    <row r="174" ht="15" customHeight="1" x14ac:dyDescent="0.25"/>
    <row r="175" ht="15" customHeight="1" x14ac:dyDescent="0.25"/>
    <row r="181" ht="15" customHeight="1" x14ac:dyDescent="0.25"/>
    <row r="182" ht="15" customHeight="1" x14ac:dyDescent="0.25"/>
    <row r="186" ht="15" customHeight="1" x14ac:dyDescent="0.25"/>
    <row r="187" ht="15" customHeight="1" x14ac:dyDescent="0.25"/>
    <row r="192" ht="15" customHeight="1" x14ac:dyDescent="0.25"/>
    <row r="193" ht="15" customHeight="1" x14ac:dyDescent="0.25"/>
    <row r="194" ht="15" customHeight="1" x14ac:dyDescent="0.25"/>
    <row r="226" ht="15" customHeight="1" x14ac:dyDescent="0.25"/>
    <row r="227" ht="15" customHeight="1" x14ac:dyDescent="0.25"/>
    <row r="233" ht="15" customHeight="1" x14ac:dyDescent="0.25"/>
    <row r="234" ht="15" customHeight="1" x14ac:dyDescent="0.25"/>
    <row r="238" ht="15" customHeight="1" x14ac:dyDescent="0.25"/>
    <row r="239" ht="15" customHeight="1" x14ac:dyDescent="0.25"/>
    <row r="244" ht="15" customHeight="1" x14ac:dyDescent="0.25"/>
    <row r="245" ht="15" customHeight="1" x14ac:dyDescent="0.25"/>
    <row r="246" ht="15" customHeight="1" x14ac:dyDescent="0.25"/>
    <row r="278" ht="15" customHeight="1" x14ac:dyDescent="0.25"/>
    <row r="279" ht="15" customHeight="1" x14ac:dyDescent="0.25"/>
    <row r="285" ht="15" customHeight="1" x14ac:dyDescent="0.25"/>
    <row r="286" ht="15" customHeight="1" x14ac:dyDescent="0.25"/>
    <row r="290" ht="15" customHeight="1" x14ac:dyDescent="0.25"/>
    <row r="291" ht="15" customHeight="1" x14ac:dyDescent="0.25"/>
    <row r="296" ht="15" customHeight="1" x14ac:dyDescent="0.25"/>
    <row r="297" ht="15" customHeight="1" x14ac:dyDescent="0.25"/>
    <row r="298" ht="15" customHeight="1" x14ac:dyDescent="0.25"/>
    <row r="330" ht="15" customHeight="1" x14ac:dyDescent="0.25"/>
    <row r="331" ht="15" customHeight="1" x14ac:dyDescent="0.25"/>
    <row r="337" ht="15" customHeight="1" x14ac:dyDescent="0.25"/>
    <row r="338" ht="15" customHeight="1" x14ac:dyDescent="0.25"/>
    <row r="342" ht="15" customHeight="1" x14ac:dyDescent="0.25"/>
    <row r="343" ht="15" customHeight="1" x14ac:dyDescent="0.25"/>
    <row r="348" ht="15" customHeight="1" x14ac:dyDescent="0.25"/>
    <row r="349" ht="15" customHeight="1" x14ac:dyDescent="0.25"/>
    <row r="350" ht="15" customHeight="1" x14ac:dyDescent="0.25"/>
    <row r="382" ht="15" customHeight="1" x14ac:dyDescent="0.25"/>
    <row r="383" ht="15" customHeight="1" x14ac:dyDescent="0.25"/>
    <row r="389" ht="15" customHeight="1" x14ac:dyDescent="0.25"/>
    <row r="390" ht="15" customHeight="1" x14ac:dyDescent="0.25"/>
    <row r="394" ht="15" customHeight="1" x14ac:dyDescent="0.25"/>
    <row r="395" ht="15" customHeight="1" x14ac:dyDescent="0.25"/>
    <row r="400" ht="15" customHeight="1" x14ac:dyDescent="0.25"/>
    <row r="401" ht="15" customHeight="1" x14ac:dyDescent="0.25"/>
    <row r="402" ht="15" customHeight="1" x14ac:dyDescent="0.25"/>
    <row r="434" ht="15" customHeight="1" x14ac:dyDescent="0.25"/>
    <row r="435" ht="15" customHeight="1" x14ac:dyDescent="0.25"/>
    <row r="441" ht="15" customHeight="1" x14ac:dyDescent="0.25"/>
    <row r="442" ht="15" customHeight="1" x14ac:dyDescent="0.25"/>
    <row r="446" ht="15" customHeight="1" x14ac:dyDescent="0.25"/>
    <row r="447" ht="15" customHeight="1" x14ac:dyDescent="0.25"/>
    <row r="452" ht="15" customHeight="1" x14ac:dyDescent="0.25"/>
    <row r="453" ht="15" customHeight="1" x14ac:dyDescent="0.25"/>
    <row r="454" ht="15" customHeight="1" x14ac:dyDescent="0.25"/>
    <row r="486" ht="15" customHeight="1" x14ac:dyDescent="0.25"/>
    <row r="487" ht="15" customHeight="1" x14ac:dyDescent="0.25"/>
    <row r="493" ht="15" customHeight="1" x14ac:dyDescent="0.25"/>
    <row r="494" ht="15" customHeight="1" x14ac:dyDescent="0.25"/>
    <row r="498" ht="15" customHeight="1" x14ac:dyDescent="0.25"/>
    <row r="499" ht="15" customHeight="1" x14ac:dyDescent="0.25"/>
    <row r="504" ht="15" customHeight="1" x14ac:dyDescent="0.25"/>
    <row r="505" ht="15" customHeight="1" x14ac:dyDescent="0.25"/>
    <row r="506" ht="15" customHeight="1" x14ac:dyDescent="0.25"/>
    <row r="538" ht="15" customHeight="1" x14ac:dyDescent="0.25"/>
    <row r="539" ht="15" customHeight="1" x14ac:dyDescent="0.25"/>
    <row r="545" ht="15" customHeight="1" x14ac:dyDescent="0.25"/>
    <row r="546" ht="15" customHeight="1" x14ac:dyDescent="0.25"/>
    <row r="550" ht="15" customHeight="1" x14ac:dyDescent="0.25"/>
    <row r="551" ht="15" customHeight="1" x14ac:dyDescent="0.25"/>
    <row r="556" ht="15" customHeight="1" x14ac:dyDescent="0.25"/>
    <row r="557" ht="15" customHeight="1" x14ac:dyDescent="0.25"/>
    <row r="558" ht="15" customHeight="1" x14ac:dyDescent="0.25"/>
    <row r="590" ht="15" customHeight="1" x14ac:dyDescent="0.25"/>
    <row r="591" ht="15" customHeight="1" x14ac:dyDescent="0.25"/>
    <row r="597" ht="15" customHeight="1" x14ac:dyDescent="0.25"/>
    <row r="598" ht="15" customHeight="1" x14ac:dyDescent="0.25"/>
    <row r="602" ht="15" customHeight="1" x14ac:dyDescent="0.25"/>
    <row r="603" ht="15" customHeight="1" x14ac:dyDescent="0.25"/>
    <row r="608" ht="15" customHeight="1" x14ac:dyDescent="0.25"/>
    <row r="609" ht="15" customHeight="1" x14ac:dyDescent="0.25"/>
    <row r="610" ht="15" customHeight="1" x14ac:dyDescent="0.25"/>
    <row r="642" ht="15" customHeight="1" x14ac:dyDescent="0.25"/>
    <row r="643" ht="15" customHeight="1" x14ac:dyDescent="0.25"/>
    <row r="649" ht="15" customHeight="1" x14ac:dyDescent="0.25"/>
    <row r="650" ht="15" customHeight="1" x14ac:dyDescent="0.25"/>
    <row r="654" ht="15" customHeight="1" x14ac:dyDescent="0.25"/>
    <row r="655" ht="15" customHeight="1" x14ac:dyDescent="0.25"/>
    <row r="660" ht="15" customHeight="1" x14ac:dyDescent="0.25"/>
    <row r="661" ht="15" customHeight="1" x14ac:dyDescent="0.25"/>
    <row r="662" ht="15" customHeight="1" x14ac:dyDescent="0.25"/>
    <row r="694" ht="15" customHeight="1" x14ac:dyDescent="0.25"/>
    <row r="695" ht="15" customHeight="1" x14ac:dyDescent="0.25"/>
    <row r="701" ht="15" customHeight="1" x14ac:dyDescent="0.25"/>
    <row r="702" ht="15" customHeight="1" x14ac:dyDescent="0.25"/>
    <row r="706" ht="15" customHeight="1" x14ac:dyDescent="0.25"/>
    <row r="707" ht="15" customHeight="1" x14ac:dyDescent="0.25"/>
    <row r="712" ht="15" customHeight="1" x14ac:dyDescent="0.25"/>
    <row r="713" ht="15" customHeight="1" x14ac:dyDescent="0.25"/>
    <row r="714" ht="15" customHeight="1" x14ac:dyDescent="0.25"/>
    <row r="746" ht="15" customHeight="1" x14ac:dyDescent="0.25"/>
    <row r="747" ht="15" customHeight="1" x14ac:dyDescent="0.25"/>
    <row r="753" ht="15" customHeight="1" x14ac:dyDescent="0.25"/>
    <row r="754" ht="15" customHeight="1" x14ac:dyDescent="0.25"/>
    <row r="758" ht="15" customHeight="1" x14ac:dyDescent="0.25"/>
    <row r="759" ht="15" customHeight="1" x14ac:dyDescent="0.25"/>
    <row r="764" ht="15" customHeight="1" x14ac:dyDescent="0.25"/>
    <row r="765" ht="15" customHeight="1" x14ac:dyDescent="0.25"/>
    <row r="766" ht="15" customHeight="1" x14ac:dyDescent="0.25"/>
    <row r="798" ht="15" customHeight="1" x14ac:dyDescent="0.25"/>
    <row r="799" ht="15" customHeight="1" x14ac:dyDescent="0.25"/>
    <row r="805" ht="15" customHeight="1" x14ac:dyDescent="0.25"/>
    <row r="806" ht="15" customHeight="1" x14ac:dyDescent="0.25"/>
    <row r="810" ht="15" customHeight="1" x14ac:dyDescent="0.25"/>
    <row r="811" ht="15" customHeight="1" x14ac:dyDescent="0.25"/>
    <row r="816" ht="15" customHeight="1" x14ac:dyDescent="0.25"/>
    <row r="817" ht="15" customHeight="1" x14ac:dyDescent="0.25"/>
    <row r="818" ht="15" customHeight="1" x14ac:dyDescent="0.25"/>
    <row r="850" ht="15" customHeight="1" x14ac:dyDescent="0.25"/>
    <row r="851" ht="15" customHeight="1" x14ac:dyDescent="0.25"/>
    <row r="857" ht="15" customHeight="1" x14ac:dyDescent="0.25"/>
    <row r="858" ht="15" customHeight="1" x14ac:dyDescent="0.25"/>
    <row r="862" ht="15" customHeight="1" x14ac:dyDescent="0.25"/>
    <row r="863" ht="15" customHeight="1" x14ac:dyDescent="0.25"/>
    <row r="868" ht="15" customHeight="1" x14ac:dyDescent="0.25"/>
    <row r="869" ht="15" customHeight="1" x14ac:dyDescent="0.25"/>
    <row r="870" ht="15" customHeight="1" x14ac:dyDescent="0.25"/>
    <row r="902" ht="15" customHeight="1" x14ac:dyDescent="0.25"/>
    <row r="903" ht="15" customHeight="1" x14ac:dyDescent="0.25"/>
    <row r="909" ht="15" customHeight="1" x14ac:dyDescent="0.25"/>
    <row r="910" ht="15" customHeight="1" x14ac:dyDescent="0.25"/>
    <row r="914" ht="15" customHeight="1" x14ac:dyDescent="0.25"/>
    <row r="915" ht="15" customHeight="1" x14ac:dyDescent="0.25"/>
    <row r="920" ht="15" customHeight="1" x14ac:dyDescent="0.25"/>
    <row r="921" ht="15" customHeight="1" x14ac:dyDescent="0.25"/>
    <row r="922" ht="15" customHeight="1" x14ac:dyDescent="0.25"/>
    <row r="954" ht="15" customHeight="1" x14ac:dyDescent="0.25"/>
    <row r="955" ht="15" customHeight="1" x14ac:dyDescent="0.25"/>
    <row r="961" ht="15" customHeight="1" x14ac:dyDescent="0.25"/>
    <row r="962" ht="15" customHeight="1" x14ac:dyDescent="0.25"/>
    <row r="966" ht="15" customHeight="1" x14ac:dyDescent="0.25"/>
    <row r="967" ht="15" customHeight="1" x14ac:dyDescent="0.25"/>
    <row r="972" ht="15" customHeight="1" x14ac:dyDescent="0.25"/>
    <row r="973" ht="15" customHeight="1" x14ac:dyDescent="0.25"/>
    <row r="974" ht="15" customHeight="1" x14ac:dyDescent="0.25"/>
    <row r="1006" ht="15" customHeight="1" x14ac:dyDescent="0.25"/>
    <row r="1007" ht="15" customHeight="1" x14ac:dyDescent="0.25"/>
    <row r="1013" ht="15" customHeight="1" x14ac:dyDescent="0.25"/>
    <row r="1014" ht="15" customHeight="1" x14ac:dyDescent="0.25"/>
    <row r="1018" ht="15" customHeight="1" x14ac:dyDescent="0.25"/>
    <row r="1019" ht="15" customHeight="1" x14ac:dyDescent="0.25"/>
    <row r="1024" ht="15" customHeight="1" x14ac:dyDescent="0.25"/>
    <row r="1025" ht="15" customHeight="1" x14ac:dyDescent="0.25"/>
    <row r="1026" ht="15" customHeight="1" x14ac:dyDescent="0.25"/>
    <row r="1058" ht="15" customHeight="1" x14ac:dyDescent="0.25"/>
    <row r="1059" ht="15" customHeight="1" x14ac:dyDescent="0.25"/>
    <row r="1065" ht="15" customHeight="1" x14ac:dyDescent="0.25"/>
    <row r="1066" ht="15" customHeight="1" x14ac:dyDescent="0.25"/>
    <row r="1070" ht="15" customHeight="1" x14ac:dyDescent="0.25"/>
    <row r="1071" ht="15" customHeight="1" x14ac:dyDescent="0.25"/>
    <row r="1076" ht="15" customHeight="1" x14ac:dyDescent="0.25"/>
    <row r="1077" ht="15" customHeight="1" x14ac:dyDescent="0.25"/>
    <row r="1078" ht="15" customHeight="1" x14ac:dyDescent="0.25"/>
    <row r="1110" ht="15" customHeight="1" x14ac:dyDescent="0.25"/>
    <row r="1111" ht="15" customHeight="1" x14ac:dyDescent="0.25"/>
    <row r="1117" ht="15" customHeight="1" x14ac:dyDescent="0.25"/>
    <row r="1118" ht="15" customHeight="1" x14ac:dyDescent="0.25"/>
    <row r="1122" ht="15" customHeight="1" x14ac:dyDescent="0.25"/>
    <row r="1123" ht="15" customHeight="1" x14ac:dyDescent="0.25"/>
    <row r="1128" ht="15" customHeight="1" x14ac:dyDescent="0.25"/>
    <row r="1129" ht="15" customHeight="1" x14ac:dyDescent="0.25"/>
    <row r="1130" ht="15" customHeight="1" x14ac:dyDescent="0.25"/>
  </sheetData>
  <mergeCells count="72">
    <mergeCell ref="G39:I39"/>
    <mergeCell ref="J39:L39"/>
    <mergeCell ref="M39:O39"/>
    <mergeCell ref="A38:C38"/>
    <mergeCell ref="D38:F38"/>
    <mergeCell ref="G38:I38"/>
    <mergeCell ref="J38:L38"/>
    <mergeCell ref="M38:O38"/>
    <mergeCell ref="J22:L22"/>
    <mergeCell ref="Q27:R28"/>
    <mergeCell ref="N31:O33"/>
    <mergeCell ref="P31:R33"/>
    <mergeCell ref="J26:L26"/>
    <mergeCell ref="Q36:R38"/>
    <mergeCell ref="J37:L37"/>
    <mergeCell ref="M37:O37"/>
    <mergeCell ref="A35:C35"/>
    <mergeCell ref="D35:F35"/>
    <mergeCell ref="G35:I35"/>
    <mergeCell ref="J35:L35"/>
    <mergeCell ref="M35:O35"/>
    <mergeCell ref="D36:F36"/>
    <mergeCell ref="G36:I36"/>
    <mergeCell ref="J36:L36"/>
    <mergeCell ref="M36:O36"/>
    <mergeCell ref="K42:L42"/>
    <mergeCell ref="M43:N43"/>
    <mergeCell ref="A27:C27"/>
    <mergeCell ref="D27:F27"/>
    <mergeCell ref="G27:I27"/>
    <mergeCell ref="J27:L27"/>
    <mergeCell ref="A28:C28"/>
    <mergeCell ref="D28:F28"/>
    <mergeCell ref="G28:I28"/>
    <mergeCell ref="J28:L28"/>
    <mergeCell ref="A39:C39"/>
    <mergeCell ref="A37:C37"/>
    <mergeCell ref="D37:F37"/>
    <mergeCell ref="G37:I37"/>
    <mergeCell ref="A36:C36"/>
    <mergeCell ref="D39:F39"/>
    <mergeCell ref="A26:C26"/>
    <mergeCell ref="D26:F26"/>
    <mergeCell ref="A19:C19"/>
    <mergeCell ref="D19:F19"/>
    <mergeCell ref="G26:I26"/>
    <mergeCell ref="A20:C20"/>
    <mergeCell ref="D20:F20"/>
    <mergeCell ref="G20:I20"/>
    <mergeCell ref="G22:I22"/>
    <mergeCell ref="Q9:R10"/>
    <mergeCell ref="Q14:R15"/>
    <mergeCell ref="J4:N4"/>
    <mergeCell ref="O4:Q4"/>
    <mergeCell ref="G19:I19"/>
    <mergeCell ref="J19:L19"/>
    <mergeCell ref="J20:L20"/>
    <mergeCell ref="A22:C22"/>
    <mergeCell ref="D22:F22"/>
    <mergeCell ref="G3:R3"/>
    <mergeCell ref="G4:I4"/>
    <mergeCell ref="Q20:R21"/>
    <mergeCell ref="A21:C21"/>
    <mergeCell ref="D21:F21"/>
    <mergeCell ref="G21:I21"/>
    <mergeCell ref="J21:L21"/>
    <mergeCell ref="A1:C5"/>
    <mergeCell ref="G1:M1"/>
    <mergeCell ref="P1:R1"/>
    <mergeCell ref="G2:I2"/>
    <mergeCell ref="L2:M2"/>
    <mergeCell ref="P2:R2"/>
  </mergeCells>
  <pageMargins left="0.7" right="0.7" top="0.75" bottom="0.75" header="0.3" footer="0.3"/>
  <pageSetup paperSize="9" orientation="portrait" r:id="rId1"/>
  <headerFooter>
    <oddHeader>&amp;L&amp;8PEDAGOŠKI FAKULTET&amp;C&amp;8ODSJEK ZA MATEMATIKU I FIZIKU&amp;R&amp;8SMJER ZA MATEMATIKU I INFORMATIKU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0"/>
  <sheetViews>
    <sheetView view="pageLayout" workbookViewId="0">
      <selection activeCell="Q16" sqref="Q16"/>
    </sheetView>
  </sheetViews>
  <sheetFormatPr defaultColWidth="8.42578125" defaultRowHeight="15" x14ac:dyDescent="0.25"/>
  <cols>
    <col min="1" max="16" width="4.7109375" style="1" customWidth="1"/>
    <col min="17" max="18" width="2.42578125" style="1" customWidth="1"/>
    <col min="19" max="20" width="20.140625" style="1" customWidth="1"/>
    <col min="21" max="16384" width="8.42578125" style="1"/>
  </cols>
  <sheetData>
    <row r="1" spans="1:18" x14ac:dyDescent="0.25">
      <c r="A1" s="241"/>
      <c r="B1" s="242"/>
      <c r="C1" s="243"/>
      <c r="E1" s="4" t="s">
        <v>1</v>
      </c>
      <c r="F1" s="5"/>
      <c r="G1" s="250" t="str">
        <f>OPCI_PODACI!B24</f>
        <v>Karajković Melisa</v>
      </c>
      <c r="H1" s="250"/>
      <c r="I1" s="250"/>
      <c r="J1" s="250"/>
      <c r="K1" s="250"/>
      <c r="L1" s="250"/>
      <c r="M1" s="250"/>
      <c r="N1" s="5" t="s">
        <v>2</v>
      </c>
      <c r="O1" s="5"/>
      <c r="P1" s="251">
        <f>OPCI_PODACI!C24</f>
        <v>0</v>
      </c>
      <c r="Q1" s="250"/>
      <c r="R1" s="252"/>
    </row>
    <row r="2" spans="1:18" x14ac:dyDescent="0.25">
      <c r="A2" s="244"/>
      <c r="B2" s="245"/>
      <c r="C2" s="246"/>
      <c r="D2" s="89"/>
      <c r="E2" s="6" t="s">
        <v>4</v>
      </c>
      <c r="F2" s="7"/>
      <c r="G2" s="250">
        <f>OPCI_PODACI!D24</f>
        <v>0</v>
      </c>
      <c r="H2" s="250"/>
      <c r="I2" s="250"/>
      <c r="J2" s="7" t="s">
        <v>5</v>
      </c>
      <c r="K2" s="7"/>
      <c r="L2" s="250" t="str">
        <f>OPCI_PODACI!C2</f>
        <v>2014/15.</v>
      </c>
      <c r="M2" s="250"/>
      <c r="N2" s="7" t="s">
        <v>6</v>
      </c>
      <c r="O2" s="7"/>
      <c r="P2" s="253" t="str">
        <f>OPCI_PODACI!C3</f>
        <v>V</v>
      </c>
      <c r="Q2" s="253"/>
      <c r="R2" s="254"/>
    </row>
    <row r="3" spans="1:18" ht="15.75" x14ac:dyDescent="0.25">
      <c r="A3" s="244"/>
      <c r="B3" s="245"/>
      <c r="C3" s="246"/>
      <c r="D3" s="89"/>
      <c r="E3" s="6" t="s">
        <v>8</v>
      </c>
      <c r="F3" s="7"/>
      <c r="G3" s="255" t="str">
        <f>OPCI_PODACI!C4</f>
        <v>FILMSKA RTV KULTURA</v>
      </c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6"/>
    </row>
    <row r="4" spans="1:18" x14ac:dyDescent="0.25">
      <c r="A4" s="244"/>
      <c r="B4" s="245"/>
      <c r="C4" s="246"/>
      <c r="D4" s="89"/>
      <c r="E4" s="6" t="s">
        <v>9</v>
      </c>
      <c r="F4" s="7"/>
      <c r="G4" s="250">
        <f>OPCI_PODACI!C5</f>
        <v>5</v>
      </c>
      <c r="H4" s="250"/>
      <c r="I4" s="250"/>
      <c r="J4" s="257" t="s">
        <v>10</v>
      </c>
      <c r="K4" s="257"/>
      <c r="L4" s="257"/>
      <c r="M4" s="257"/>
      <c r="N4" s="257"/>
      <c r="O4" s="250" t="str">
        <f>OPCI_PODACI!C6</f>
        <v>2 + 2 + 0</v>
      </c>
      <c r="P4" s="250"/>
      <c r="Q4" s="250"/>
      <c r="R4" s="8"/>
    </row>
    <row r="5" spans="1:18" x14ac:dyDescent="0.25">
      <c r="A5" s="247"/>
      <c r="B5" s="248"/>
      <c r="C5" s="249"/>
      <c r="D5" s="8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18" x14ac:dyDescent="0.25">
      <c r="B6" s="89"/>
      <c r="C6" s="89"/>
      <c r="D6" s="89"/>
    </row>
    <row r="7" spans="1:18" x14ac:dyDescent="0.25">
      <c r="A7" s="12" t="s">
        <v>11</v>
      </c>
      <c r="B7" s="13"/>
      <c r="C7" s="13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9" spans="1:18" x14ac:dyDescent="0.25">
      <c r="A9" s="59" t="str">
        <f>PRISUSTVO_PR!C3</f>
        <v>3.10.</v>
      </c>
      <c r="B9" s="59" t="str">
        <f>PRISUSTVO_PR!D3</f>
        <v>10.10.</v>
      </c>
      <c r="C9" s="59" t="str">
        <f>PRISUSTVO_PR!E3</f>
        <v>17.10.</v>
      </c>
      <c r="D9" s="59" t="str">
        <f>PRISUSTVO_PR!F3</f>
        <v>24.10.</v>
      </c>
      <c r="E9" s="59" t="str">
        <f>PRISUSTVO_PR!G3</f>
        <v>31.10.</v>
      </c>
      <c r="F9" s="59" t="str">
        <f>PRISUSTVO_PR!H3</f>
        <v>7.11.</v>
      </c>
      <c r="G9" s="59" t="str">
        <f>PRISUSTVO_PR!I3</f>
        <v>14.11.</v>
      </c>
      <c r="H9" s="59" t="str">
        <f>PRISUSTVO_PR!J3</f>
        <v>21.11.</v>
      </c>
      <c r="I9" s="59" t="str">
        <f>PRISUSTVO_PR!K3</f>
        <v>28.11.</v>
      </c>
      <c r="J9" s="59" t="str">
        <f>PRISUSTVO_PR!L3</f>
        <v>5.12.</v>
      </c>
      <c r="K9" s="59" t="str">
        <f>PRISUSTVO_PR!M3</f>
        <v>12.12.</v>
      </c>
      <c r="L9" s="59" t="str">
        <f>PRISUSTVO_PR!N3</f>
        <v>19.12.</v>
      </c>
      <c r="M9" s="59" t="str">
        <f>PRISUSTVO_PR!O3</f>
        <v>26.12.</v>
      </c>
      <c r="N9" s="59" t="str">
        <f>PRISUSTVO_PR!P3</f>
        <v>3.1.</v>
      </c>
      <c r="O9" s="59" t="str">
        <f>PRISUSTVO_PR!Q3</f>
        <v>9.1.</v>
      </c>
      <c r="Q9" s="258">
        <f>PRISUSTVO_PR!S16</f>
        <v>5</v>
      </c>
      <c r="R9" s="259"/>
    </row>
    <row r="10" spans="1:18" x14ac:dyDescent="0.25">
      <c r="A10" s="14">
        <f>IF(PRISUSTVO_PR!C16=1,1,IF(PRISUSTVO_PR!C16=2,2,IF(PRISUSTVO_PR!C16=3,3,0)))</f>
        <v>2</v>
      </c>
      <c r="B10" s="14">
        <f>IF(PRISUSTVO_PR!D15=1,1,IF(PRISUSTVO_PR!D15=2,2,IF(PRISUSTVO_PR!D15=3,3,0)))</f>
        <v>2</v>
      </c>
      <c r="C10" s="14">
        <f>IF(PRISUSTVO_PR!E15=1,1,IF(PRISUSTVO_PR!E15=2,2,IF(PRISUSTVO_PR!E15=3,3,0)))</f>
        <v>2</v>
      </c>
      <c r="D10" s="14">
        <f>IF(PRISUSTVO_PR!F15=1,1,IF(PRISUSTVO_PR!F15=2,2,IF(PRISUSTVO_PR!F15=3,3,0)))</f>
        <v>2</v>
      </c>
      <c r="E10" s="14">
        <f>IF(PRISUSTVO_PR!G15=1,1,IF(PRISUSTVO_PR!G15=2,2,IF(PRISUSTVO_PR!G15=3,3,0)))</f>
        <v>2</v>
      </c>
      <c r="F10" s="14">
        <f>IF(PRISUSTVO_PR!H15=1,1,IF(PRISUSTVO_PR!H15=2,2,IF(PRISUSTVO_PR!H15=3,3,0)))</f>
        <v>2</v>
      </c>
      <c r="G10" s="14">
        <f>IF(PRISUSTVO_PR!I15=1,1,IF(PRISUSTVO_PR!I15=2,2,IF(PRISUSTVO_PR!I15=3,3,0)))</f>
        <v>2</v>
      </c>
      <c r="H10" s="14">
        <f>IF(PRISUSTVO_PR!J15=1,1,IF(PRISUSTVO_PR!J15=2,2,IF(PRISUSTVO_PR!J15=3,3,0)))</f>
        <v>2</v>
      </c>
      <c r="I10" s="14">
        <f>IF(PRISUSTVO_PR!K15=1,1,IF(PRISUSTVO_PR!K15=2,2,IF(PRISUSTVO_PR!K15=3,3,0)))</f>
        <v>2</v>
      </c>
      <c r="J10" s="14">
        <f>IF(PRISUSTVO_PR!L15=1,1,IF(PRISUSTVO_PR!L15=2,2,IF(PRISUSTVO_PR!L15=3,3,0)))</f>
        <v>2</v>
      </c>
      <c r="K10" s="14">
        <f>IF(PRISUSTVO_PR!M15=1,1,IF(PRISUSTVO_PR!M15=2,2,IF(PRISUSTVO_PR!M15=3,3,0)))</f>
        <v>2</v>
      </c>
      <c r="L10" s="14">
        <f>IF(PRISUSTVO_PR!N15=1,1,IF(PRISUSTVO_PR!N15=2,2,IF(PRISUSTVO_PR!N15=3,3,0)))</f>
        <v>2</v>
      </c>
      <c r="M10" s="14">
        <f>IF(PRISUSTVO_PR!O15=1,1,IF(PRISUSTVO_PR!O15=2,2,IF(PRISUSTVO_PR!O15=3,3,0)))</f>
        <v>2</v>
      </c>
      <c r="N10" s="14">
        <f>IF(PRISUSTVO_PR!P15=1,1,IF(PRISUSTVO_PR!P15=2,2,IF(PRISUSTVO_PR!P15=3,3,0)))</f>
        <v>2</v>
      </c>
      <c r="O10" s="14">
        <f>IF(PRISUSTVO_PR!Q15=1,1,IF(PRISUSTVO_PR!Q15=2,2,IF(PRISUSTVO_PR!Q15=3,3,0)))</f>
        <v>2</v>
      </c>
      <c r="Q10" s="260"/>
      <c r="R10" s="261"/>
    </row>
    <row r="12" spans="1:18" x14ac:dyDescent="0.25">
      <c r="A12" s="12" t="s">
        <v>12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x14ac:dyDescent="0.25">
      <c r="C13" s="15"/>
    </row>
    <row r="14" spans="1:18" x14ac:dyDescent="0.25">
      <c r="A14" s="60" t="str">
        <f>PRISUSTVO_VJ!C3</f>
        <v>11.10.</v>
      </c>
      <c r="B14" s="60" t="str">
        <f>PRISUSTVO_VJ!D3</f>
        <v>18.10.</v>
      </c>
      <c r="C14" s="60" t="str">
        <f>PRISUSTVO_VJ!E3</f>
        <v>19.10.</v>
      </c>
      <c r="D14" s="60" t="str">
        <f>PRISUSTVO_VJ!F3</f>
        <v>21.10.</v>
      </c>
      <c r="E14" s="60" t="str">
        <f>PRISUSTVO_VJ!G3</f>
        <v>28.10.</v>
      </c>
      <c r="F14" s="60" t="str">
        <f>PRISUSTVO_VJ!H3</f>
        <v>4.11.</v>
      </c>
      <c r="G14" s="60" t="str">
        <f>PRISUSTVO_VJ!I3</f>
        <v>11.11.</v>
      </c>
      <c r="H14" s="60" t="str">
        <f>PRISUSTVO_VJ!J3</f>
        <v>18.11.</v>
      </c>
      <c r="I14" s="60" t="str">
        <f>PRISUSTVO_VJ!K3</f>
        <v>2-12.</v>
      </c>
      <c r="J14" s="60" t="str">
        <f>PRISUSTVO_VJ!L3</f>
        <v>9.12.</v>
      </c>
      <c r="K14" s="60" t="str">
        <f>PRISUSTVO_VJ!M3</f>
        <v>16.12.</v>
      </c>
      <c r="L14" s="60" t="str">
        <f>PRISUSTVO_VJ!N3</f>
        <v>23.12.</v>
      </c>
      <c r="M14" s="60" t="str">
        <f>PRISUSTVO_VJ!O3</f>
        <v>29.12.</v>
      </c>
      <c r="N14" s="60" t="str">
        <f>PRISUSTVO_VJ!P3</f>
        <v>6.1.</v>
      </c>
      <c r="O14" s="60" t="str">
        <f>PRISUSTVO_VJ!Q3</f>
        <v>13.1.</v>
      </c>
      <c r="Q14" s="258">
        <f>PRISUSTVO_VJ!S16</f>
        <v>3</v>
      </c>
      <c r="R14" s="259"/>
    </row>
    <row r="15" spans="1:18" x14ac:dyDescent="0.25">
      <c r="A15" s="26">
        <f>PRISUSTVO_VJ!C15</f>
        <v>0</v>
      </c>
      <c r="B15" s="26">
        <f>PRISUSTVO_VJ!D15</f>
        <v>0</v>
      </c>
      <c r="C15" s="26">
        <f>PRISUSTVO_VJ!E15</f>
        <v>0</v>
      </c>
      <c r="D15" s="26">
        <f>PRISUSTVO_VJ!F15</f>
        <v>0</v>
      </c>
      <c r="E15" s="26">
        <f>PRISUSTVO_VJ!G15</f>
        <v>0</v>
      </c>
      <c r="F15" s="26">
        <f>PRISUSTVO_VJ!H15</f>
        <v>0</v>
      </c>
      <c r="G15" s="26">
        <f>PRISUSTVO_VJ!I15</f>
        <v>0</v>
      </c>
      <c r="H15" s="26">
        <f>PRISUSTVO_VJ!J15</f>
        <v>0</v>
      </c>
      <c r="I15" s="26">
        <f>PRISUSTVO_VJ!K15</f>
        <v>0</v>
      </c>
      <c r="J15" s="26">
        <f>PRISUSTVO_VJ!L15</f>
        <v>0</v>
      </c>
      <c r="K15" s="26">
        <f>PRISUSTVO_VJ!M15</f>
        <v>0</v>
      </c>
      <c r="L15" s="26">
        <f>PRISUSTVO_VJ!N15</f>
        <v>0</v>
      </c>
      <c r="M15" s="26">
        <f>PRISUSTVO_VJ!O15</f>
        <v>0</v>
      </c>
      <c r="N15" s="26">
        <f>PRISUSTVO_VJ!P15</f>
        <v>0</v>
      </c>
      <c r="O15" s="26">
        <f>PRISUSTVO_VJ!Q15</f>
        <v>0</v>
      </c>
      <c r="P15" s="89"/>
      <c r="Q15" s="260"/>
      <c r="R15" s="261"/>
    </row>
    <row r="16" spans="1:18" ht="18.75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89"/>
      <c r="Q16" s="61"/>
      <c r="R16" s="61"/>
    </row>
    <row r="17" spans="1:18" ht="18.75" x14ac:dyDescent="0.25">
      <c r="A17" s="93" t="s">
        <v>88</v>
      </c>
      <c r="B17" s="93"/>
      <c r="C17" s="93"/>
      <c r="D17" s="93"/>
      <c r="E17" s="93"/>
      <c r="F17" s="93"/>
      <c r="G17" s="21"/>
      <c r="H17" s="21"/>
      <c r="I17" s="21"/>
      <c r="J17" s="21"/>
      <c r="K17" s="21"/>
      <c r="L17" s="21"/>
      <c r="M17" s="21"/>
      <c r="N17" s="21"/>
      <c r="O17" s="21"/>
      <c r="P17" s="89"/>
      <c r="Q17" s="61"/>
      <c r="R17" s="61"/>
    </row>
    <row r="18" spans="1:18" ht="18.75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89"/>
      <c r="Q18" s="61"/>
      <c r="R18" s="61"/>
    </row>
    <row r="19" spans="1:18" ht="18.75" x14ac:dyDescent="0.25">
      <c r="A19" s="297" t="s">
        <v>28</v>
      </c>
      <c r="B19" s="297"/>
      <c r="C19" s="297"/>
      <c r="D19" s="277" t="s">
        <v>22</v>
      </c>
      <c r="E19" s="277"/>
      <c r="F19" s="277"/>
      <c r="G19" s="277" t="s">
        <v>29</v>
      </c>
      <c r="H19" s="277"/>
      <c r="I19" s="277"/>
      <c r="J19" s="277" t="s">
        <v>14</v>
      </c>
      <c r="K19" s="277"/>
      <c r="L19" s="277"/>
      <c r="M19" s="21"/>
      <c r="N19" s="21"/>
      <c r="O19" s="21"/>
      <c r="P19" s="89"/>
      <c r="Q19" s="61"/>
      <c r="R19" s="61"/>
    </row>
    <row r="20" spans="1:18" ht="18.75" customHeight="1" x14ac:dyDescent="0.25">
      <c r="A20" s="298" t="str">
        <f>OPCI_PODACI!C51</f>
        <v>14.11.2011.</v>
      </c>
      <c r="B20" s="298"/>
      <c r="C20" s="298"/>
      <c r="D20" s="279">
        <f>KOL_1!H20</f>
        <v>47</v>
      </c>
      <c r="E20" s="279"/>
      <c r="F20" s="279"/>
      <c r="G20" s="278">
        <f>KOL_1!I20</f>
        <v>81.034482758620683</v>
      </c>
      <c r="H20" s="279"/>
      <c r="I20" s="279"/>
      <c r="J20" s="279">
        <f>KOL_1!J20</f>
        <v>16</v>
      </c>
      <c r="K20" s="279"/>
      <c r="L20" s="279"/>
      <c r="M20" s="21"/>
      <c r="N20" s="21"/>
      <c r="O20" s="21"/>
      <c r="P20" s="89"/>
      <c r="Q20" s="258">
        <f>SUM(J20:L21)</f>
        <v>16</v>
      </c>
      <c r="R20" s="259"/>
    </row>
    <row r="21" spans="1:18" ht="18.75" customHeight="1" x14ac:dyDescent="0.25">
      <c r="A21" s="298" t="str">
        <f>OPCI_PODACI!C52</f>
        <v>30.5.2011.</v>
      </c>
      <c r="B21" s="298"/>
      <c r="C21" s="298"/>
      <c r="D21" s="279">
        <f>KOL_2!J20</f>
        <v>0</v>
      </c>
      <c r="E21" s="279"/>
      <c r="F21" s="279"/>
      <c r="G21" s="278">
        <f>KOL_2!K20</f>
        <v>0</v>
      </c>
      <c r="H21" s="279"/>
      <c r="I21" s="279"/>
      <c r="J21" s="279">
        <f>KOL_2!L20</f>
        <v>0</v>
      </c>
      <c r="K21" s="279"/>
      <c r="L21" s="279"/>
      <c r="M21" s="21"/>
      <c r="N21" s="21"/>
      <c r="O21" s="21"/>
      <c r="P21" s="89"/>
      <c r="Q21" s="260"/>
      <c r="R21" s="261"/>
    </row>
    <row r="22" spans="1:18" ht="18.75" customHeight="1" x14ac:dyDescent="0.25">
      <c r="A22" s="298" t="str">
        <f>OPCI_PODACI!C53</f>
        <v>6.6.2011.</v>
      </c>
      <c r="B22" s="298"/>
      <c r="C22" s="298"/>
      <c r="D22" s="279">
        <f>POPRAVNI_KOL!H20</f>
        <v>0</v>
      </c>
      <c r="E22" s="279"/>
      <c r="F22" s="279"/>
      <c r="G22" s="278">
        <f>POPRAVNI_KOL!I20</f>
        <v>0</v>
      </c>
      <c r="H22" s="278"/>
      <c r="I22" s="278"/>
      <c r="J22" s="279">
        <f>POPRAVNI_KOL!J20</f>
        <v>0</v>
      </c>
      <c r="K22" s="279"/>
      <c r="L22" s="279"/>
      <c r="M22" s="21"/>
      <c r="N22" s="21"/>
      <c r="O22" s="21"/>
      <c r="P22" s="89"/>
      <c r="Q22" s="92"/>
      <c r="R22" s="92"/>
    </row>
    <row r="23" spans="1:18" x14ac:dyDescent="0.25">
      <c r="P23" s="89"/>
    </row>
    <row r="24" spans="1:18" ht="15" customHeight="1" x14ac:dyDescent="0.25">
      <c r="A24" s="12" t="s">
        <v>89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Q24" s="57"/>
      <c r="R24" s="57"/>
    </row>
    <row r="25" spans="1:18" ht="15" customHeight="1" x14ac:dyDescent="0.25">
      <c r="Q25" s="57"/>
      <c r="R25" s="57"/>
    </row>
    <row r="26" spans="1:18" x14ac:dyDescent="0.25">
      <c r="A26" s="299" t="s">
        <v>36</v>
      </c>
      <c r="B26" s="299"/>
      <c r="C26" s="299"/>
      <c r="D26" s="300" t="s">
        <v>22</v>
      </c>
      <c r="E26" s="300"/>
      <c r="F26" s="300"/>
      <c r="G26" s="300" t="s">
        <v>29</v>
      </c>
      <c r="H26" s="300"/>
      <c r="I26" s="300"/>
      <c r="J26" s="300" t="s">
        <v>14</v>
      </c>
      <c r="K26" s="300"/>
      <c r="L26" s="300"/>
    </row>
    <row r="27" spans="1:18" x14ac:dyDescent="0.25">
      <c r="A27" s="309" t="str">
        <f>OPCI_PODACI!C61</f>
        <v>14.11.2011.</v>
      </c>
      <c r="B27" s="309"/>
      <c r="C27" s="309"/>
      <c r="D27" s="295">
        <f>DZ_1!I20</f>
        <v>0</v>
      </c>
      <c r="E27" s="295"/>
      <c r="F27" s="295"/>
      <c r="G27" s="296">
        <f>DZ_1!J20</f>
        <v>0</v>
      </c>
      <c r="H27" s="295"/>
      <c r="I27" s="295"/>
      <c r="J27" s="295">
        <f>DZ_1!K20</f>
        <v>0</v>
      </c>
      <c r="K27" s="295"/>
      <c r="L27" s="295"/>
      <c r="Q27" s="258">
        <f>SUM(J27:L28)</f>
        <v>0</v>
      </c>
      <c r="R27" s="259"/>
    </row>
    <row r="28" spans="1:18" x14ac:dyDescent="0.25">
      <c r="A28" s="309" t="str">
        <f>OPCI_PODACI!C62</f>
        <v>21. 3. 2011.</v>
      </c>
      <c r="B28" s="309"/>
      <c r="C28" s="309"/>
      <c r="D28" s="295">
        <f>DZ_2!H20</f>
        <v>0</v>
      </c>
      <c r="E28" s="295"/>
      <c r="F28" s="295"/>
      <c r="G28" s="296">
        <f>DZ_2!I20</f>
        <v>0</v>
      </c>
      <c r="H28" s="295"/>
      <c r="I28" s="295"/>
      <c r="J28" s="295">
        <f>DZ_2!J20</f>
        <v>0</v>
      </c>
      <c r="K28" s="295"/>
      <c r="L28" s="295"/>
      <c r="P28" s="12"/>
      <c r="Q28" s="260"/>
      <c r="R28" s="261"/>
    </row>
    <row r="29" spans="1:18" s="18" customFormat="1" ht="4.5" customHeight="1" x14ac:dyDescent="0.25">
      <c r="A29" s="82"/>
      <c r="B29" s="82"/>
      <c r="C29" s="82"/>
      <c r="D29" s="80"/>
      <c r="E29" s="80"/>
      <c r="F29" s="80"/>
      <c r="G29" s="81"/>
      <c r="H29" s="80"/>
      <c r="I29" s="80"/>
      <c r="J29" s="80"/>
      <c r="K29" s="80"/>
      <c r="L29" s="80"/>
      <c r="M29" s="84"/>
      <c r="N29" s="83"/>
      <c r="O29" s="83"/>
      <c r="P29" s="84"/>
      <c r="Q29" s="85"/>
      <c r="R29" s="85"/>
    </row>
    <row r="30" spans="1:18" s="18" customFormat="1" ht="3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Q30" s="16"/>
      <c r="R30" s="16"/>
    </row>
    <row r="31" spans="1:18" ht="15" customHeight="1" x14ac:dyDescent="0.25">
      <c r="A31" s="12" t="s">
        <v>13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86"/>
      <c r="N31" s="289" t="s">
        <v>80</v>
      </c>
      <c r="O31" s="290"/>
      <c r="P31" s="280">
        <f>[1]suma!F19</f>
        <v>0</v>
      </c>
      <c r="Q31" s="281"/>
      <c r="R31" s="282"/>
    </row>
    <row r="32" spans="1:18" ht="6.7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87"/>
      <c r="N32" s="291"/>
      <c r="O32" s="292"/>
      <c r="P32" s="283"/>
      <c r="Q32" s="284"/>
      <c r="R32" s="285"/>
    </row>
    <row r="33" spans="1:18" ht="6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87"/>
      <c r="N33" s="293"/>
      <c r="O33" s="294"/>
      <c r="P33" s="286"/>
      <c r="Q33" s="287"/>
      <c r="R33" s="288"/>
    </row>
    <row r="34" spans="1:18" ht="4.5" customHeight="1" x14ac:dyDescent="0.25">
      <c r="M34" s="12"/>
      <c r="N34" s="12"/>
      <c r="O34" s="12"/>
      <c r="Q34" s="16"/>
      <c r="R34" s="16"/>
    </row>
    <row r="35" spans="1:18" ht="15" customHeight="1" x14ac:dyDescent="0.25">
      <c r="A35" s="262"/>
      <c r="B35" s="263"/>
      <c r="C35" s="264"/>
      <c r="D35" s="265" t="s">
        <v>43</v>
      </c>
      <c r="E35" s="266"/>
      <c r="F35" s="267"/>
      <c r="G35" s="268" t="s">
        <v>22</v>
      </c>
      <c r="H35" s="269"/>
      <c r="I35" s="270"/>
      <c r="J35" s="268" t="s">
        <v>24</v>
      </c>
      <c r="K35" s="269"/>
      <c r="L35" s="270"/>
      <c r="M35" s="268" t="s">
        <v>14</v>
      </c>
      <c r="N35" s="269"/>
      <c r="O35" s="270"/>
    </row>
    <row r="36" spans="1:18" ht="15" customHeight="1" x14ac:dyDescent="0.25">
      <c r="A36" s="303" t="s">
        <v>18</v>
      </c>
      <c r="B36" s="304"/>
      <c r="C36" s="305"/>
      <c r="D36" s="306"/>
      <c r="E36" s="307"/>
      <c r="F36" s="308"/>
      <c r="G36" s="262"/>
      <c r="H36" s="263"/>
      <c r="I36" s="264"/>
      <c r="J36" s="262"/>
      <c r="K36" s="263"/>
      <c r="L36" s="264"/>
      <c r="M36" s="262"/>
      <c r="N36" s="263"/>
      <c r="O36" s="264"/>
      <c r="Q36" s="271"/>
      <c r="R36" s="272"/>
    </row>
    <row r="37" spans="1:18" x14ac:dyDescent="0.25">
      <c r="A37" s="303" t="s">
        <v>19</v>
      </c>
      <c r="B37" s="304"/>
      <c r="C37" s="305"/>
      <c r="D37" s="306"/>
      <c r="E37" s="307"/>
      <c r="F37" s="308"/>
      <c r="G37" s="262"/>
      <c r="H37" s="263"/>
      <c r="I37" s="264"/>
      <c r="J37" s="262"/>
      <c r="K37" s="263"/>
      <c r="L37" s="264"/>
      <c r="M37" s="262"/>
      <c r="N37" s="263"/>
      <c r="O37" s="264"/>
      <c r="Q37" s="273"/>
      <c r="R37" s="274"/>
    </row>
    <row r="38" spans="1:18" x14ac:dyDescent="0.25">
      <c r="A38" s="303" t="s">
        <v>47</v>
      </c>
      <c r="B38" s="304"/>
      <c r="C38" s="305"/>
      <c r="D38" s="306"/>
      <c r="E38" s="307"/>
      <c r="F38" s="308"/>
      <c r="G38" s="262"/>
      <c r="H38" s="263"/>
      <c r="I38" s="264"/>
      <c r="J38" s="262"/>
      <c r="K38" s="263"/>
      <c r="L38" s="264"/>
      <c r="M38" s="262"/>
      <c r="N38" s="263"/>
      <c r="O38" s="264"/>
      <c r="Q38" s="275"/>
      <c r="R38" s="276"/>
    </row>
    <row r="39" spans="1:18" s="19" customFormat="1" x14ac:dyDescent="0.25">
      <c r="A39" s="303" t="s">
        <v>49</v>
      </c>
      <c r="B39" s="304"/>
      <c r="C39" s="305"/>
      <c r="D39" s="306"/>
      <c r="E39" s="307"/>
      <c r="F39" s="308"/>
      <c r="G39" s="262"/>
      <c r="H39" s="263"/>
      <c r="I39" s="264"/>
      <c r="J39" s="262"/>
      <c r="K39" s="263"/>
      <c r="L39" s="264"/>
      <c r="M39" s="262"/>
      <c r="N39" s="263"/>
      <c r="O39" s="264"/>
      <c r="P39" s="1"/>
      <c r="Q39" s="1"/>
      <c r="R39" s="1"/>
    </row>
    <row r="40" spans="1:18" s="19" customFormat="1" ht="15.75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</row>
    <row r="42" spans="1:18" x14ac:dyDescent="0.25">
      <c r="A42" s="65" t="s">
        <v>52</v>
      </c>
      <c r="B42" s="66"/>
      <c r="C42" s="66"/>
      <c r="D42" s="66"/>
      <c r="E42" s="66"/>
      <c r="F42" s="67"/>
      <c r="G42" s="66" t="s">
        <v>53</v>
      </c>
      <c r="H42" s="66"/>
      <c r="I42" s="66"/>
      <c r="J42" s="66"/>
      <c r="K42" s="302"/>
      <c r="L42" s="302"/>
      <c r="M42" s="68" t="s">
        <v>57</v>
      </c>
      <c r="N42" s="68"/>
      <c r="O42" s="68" t="s">
        <v>59</v>
      </c>
      <c r="P42" s="68"/>
      <c r="Q42" s="68" t="s">
        <v>56</v>
      </c>
      <c r="R42" s="69"/>
    </row>
    <row r="43" spans="1:18" x14ac:dyDescent="0.25">
      <c r="A43" s="70"/>
      <c r="B43" s="71"/>
      <c r="C43" s="71"/>
      <c r="D43" s="71"/>
      <c r="E43" s="71"/>
      <c r="F43" s="71"/>
      <c r="G43" s="71"/>
      <c r="H43" s="71"/>
      <c r="I43" s="71"/>
      <c r="J43" s="71"/>
      <c r="K43" s="72" t="s">
        <v>58</v>
      </c>
      <c r="L43" s="72"/>
      <c r="M43" s="301" t="s">
        <v>73</v>
      </c>
      <c r="N43" s="301"/>
      <c r="O43" s="73"/>
      <c r="P43" s="88" t="s">
        <v>54</v>
      </c>
      <c r="Q43" s="88"/>
      <c r="R43" s="75"/>
    </row>
    <row r="44" spans="1:18" ht="15.75" thickBot="1" x14ac:dyDescent="0.3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</row>
    <row r="46" spans="1:18" x14ac:dyDescent="0.25">
      <c r="H46" s="1" t="s">
        <v>55</v>
      </c>
      <c r="L46" s="90"/>
      <c r="M46" s="90"/>
      <c r="N46" s="90"/>
      <c r="O46" s="90"/>
      <c r="P46" s="90"/>
      <c r="Q46" s="90"/>
      <c r="R46" s="90"/>
    </row>
    <row r="57" ht="15" customHeight="1" x14ac:dyDescent="0.25"/>
    <row r="58" ht="15" customHeight="1" x14ac:dyDescent="0.25"/>
    <row r="64" ht="15" customHeight="1" x14ac:dyDescent="0.25"/>
    <row r="65" ht="15" customHeight="1" x14ac:dyDescent="0.25"/>
    <row r="70" ht="15" customHeight="1" x14ac:dyDescent="0.25"/>
    <row r="71" ht="15" customHeight="1" x14ac:dyDescent="0.25"/>
    <row r="76" ht="15" customHeight="1" x14ac:dyDescent="0.25"/>
    <row r="77" ht="15" customHeight="1" x14ac:dyDescent="0.25"/>
    <row r="78" ht="15" customHeight="1" x14ac:dyDescent="0.25"/>
    <row r="82" ht="15" customHeight="1" x14ac:dyDescent="0.25"/>
    <row r="83" ht="15" customHeight="1" x14ac:dyDescent="0.25"/>
    <row r="88" ht="15" customHeight="1" x14ac:dyDescent="0.25"/>
    <row r="89" ht="15" customHeight="1" x14ac:dyDescent="0.25"/>
    <row r="90" ht="15" customHeight="1" x14ac:dyDescent="0.25"/>
    <row r="122" ht="15" customHeight="1" x14ac:dyDescent="0.25"/>
    <row r="123" ht="15" customHeight="1" x14ac:dyDescent="0.25"/>
    <row r="129" ht="15" customHeight="1" x14ac:dyDescent="0.25"/>
    <row r="130" ht="15" customHeight="1" x14ac:dyDescent="0.25"/>
    <row r="134" ht="15" customHeight="1" x14ac:dyDescent="0.25"/>
    <row r="135" ht="15" customHeight="1" x14ac:dyDescent="0.25"/>
    <row r="140" ht="15" customHeight="1" x14ac:dyDescent="0.25"/>
    <row r="141" ht="15" customHeight="1" x14ac:dyDescent="0.25"/>
    <row r="142" ht="15" customHeight="1" x14ac:dyDescent="0.25"/>
    <row r="174" ht="15" customHeight="1" x14ac:dyDescent="0.25"/>
    <row r="175" ht="15" customHeight="1" x14ac:dyDescent="0.25"/>
    <row r="181" ht="15" customHeight="1" x14ac:dyDescent="0.25"/>
    <row r="182" ht="15" customHeight="1" x14ac:dyDescent="0.25"/>
    <row r="186" ht="15" customHeight="1" x14ac:dyDescent="0.25"/>
    <row r="187" ht="15" customHeight="1" x14ac:dyDescent="0.25"/>
    <row r="192" ht="15" customHeight="1" x14ac:dyDescent="0.25"/>
    <row r="193" ht="15" customHeight="1" x14ac:dyDescent="0.25"/>
    <row r="194" ht="15" customHeight="1" x14ac:dyDescent="0.25"/>
    <row r="226" ht="15" customHeight="1" x14ac:dyDescent="0.25"/>
    <row r="227" ht="15" customHeight="1" x14ac:dyDescent="0.25"/>
    <row r="233" ht="15" customHeight="1" x14ac:dyDescent="0.25"/>
    <row r="234" ht="15" customHeight="1" x14ac:dyDescent="0.25"/>
    <row r="238" ht="15" customHeight="1" x14ac:dyDescent="0.25"/>
    <row r="239" ht="15" customHeight="1" x14ac:dyDescent="0.25"/>
    <row r="244" ht="15" customHeight="1" x14ac:dyDescent="0.25"/>
    <row r="245" ht="15" customHeight="1" x14ac:dyDescent="0.25"/>
    <row r="246" ht="15" customHeight="1" x14ac:dyDescent="0.25"/>
    <row r="278" ht="15" customHeight="1" x14ac:dyDescent="0.25"/>
    <row r="279" ht="15" customHeight="1" x14ac:dyDescent="0.25"/>
    <row r="285" ht="15" customHeight="1" x14ac:dyDescent="0.25"/>
    <row r="286" ht="15" customHeight="1" x14ac:dyDescent="0.25"/>
    <row r="290" ht="15" customHeight="1" x14ac:dyDescent="0.25"/>
    <row r="291" ht="15" customHeight="1" x14ac:dyDescent="0.25"/>
    <row r="296" ht="15" customHeight="1" x14ac:dyDescent="0.25"/>
    <row r="297" ht="15" customHeight="1" x14ac:dyDescent="0.25"/>
    <row r="298" ht="15" customHeight="1" x14ac:dyDescent="0.25"/>
    <row r="330" ht="15" customHeight="1" x14ac:dyDescent="0.25"/>
    <row r="331" ht="15" customHeight="1" x14ac:dyDescent="0.25"/>
    <row r="337" ht="15" customHeight="1" x14ac:dyDescent="0.25"/>
    <row r="338" ht="15" customHeight="1" x14ac:dyDescent="0.25"/>
    <row r="342" ht="15" customHeight="1" x14ac:dyDescent="0.25"/>
    <row r="343" ht="15" customHeight="1" x14ac:dyDescent="0.25"/>
    <row r="348" ht="15" customHeight="1" x14ac:dyDescent="0.25"/>
    <row r="349" ht="15" customHeight="1" x14ac:dyDescent="0.25"/>
    <row r="350" ht="15" customHeight="1" x14ac:dyDescent="0.25"/>
    <row r="382" ht="15" customHeight="1" x14ac:dyDescent="0.25"/>
    <row r="383" ht="15" customHeight="1" x14ac:dyDescent="0.25"/>
    <row r="389" ht="15" customHeight="1" x14ac:dyDescent="0.25"/>
    <row r="390" ht="15" customHeight="1" x14ac:dyDescent="0.25"/>
    <row r="394" ht="15" customHeight="1" x14ac:dyDescent="0.25"/>
    <row r="395" ht="15" customHeight="1" x14ac:dyDescent="0.25"/>
    <row r="400" ht="15" customHeight="1" x14ac:dyDescent="0.25"/>
    <row r="401" ht="15" customHeight="1" x14ac:dyDescent="0.25"/>
    <row r="402" ht="15" customHeight="1" x14ac:dyDescent="0.25"/>
    <row r="434" ht="15" customHeight="1" x14ac:dyDescent="0.25"/>
    <row r="435" ht="15" customHeight="1" x14ac:dyDescent="0.25"/>
    <row r="441" ht="15" customHeight="1" x14ac:dyDescent="0.25"/>
    <row r="442" ht="15" customHeight="1" x14ac:dyDescent="0.25"/>
    <row r="446" ht="15" customHeight="1" x14ac:dyDescent="0.25"/>
    <row r="447" ht="15" customHeight="1" x14ac:dyDescent="0.25"/>
    <row r="452" ht="15" customHeight="1" x14ac:dyDescent="0.25"/>
    <row r="453" ht="15" customHeight="1" x14ac:dyDescent="0.25"/>
    <row r="454" ht="15" customHeight="1" x14ac:dyDescent="0.25"/>
    <row r="486" ht="15" customHeight="1" x14ac:dyDescent="0.25"/>
    <row r="487" ht="15" customHeight="1" x14ac:dyDescent="0.25"/>
    <row r="493" ht="15" customHeight="1" x14ac:dyDescent="0.25"/>
    <row r="494" ht="15" customHeight="1" x14ac:dyDescent="0.25"/>
    <row r="498" ht="15" customHeight="1" x14ac:dyDescent="0.25"/>
    <row r="499" ht="15" customHeight="1" x14ac:dyDescent="0.25"/>
    <row r="504" ht="15" customHeight="1" x14ac:dyDescent="0.25"/>
    <row r="505" ht="15" customHeight="1" x14ac:dyDescent="0.25"/>
    <row r="506" ht="15" customHeight="1" x14ac:dyDescent="0.25"/>
    <row r="538" ht="15" customHeight="1" x14ac:dyDescent="0.25"/>
    <row r="539" ht="15" customHeight="1" x14ac:dyDescent="0.25"/>
    <row r="545" ht="15" customHeight="1" x14ac:dyDescent="0.25"/>
    <row r="546" ht="15" customHeight="1" x14ac:dyDescent="0.25"/>
    <row r="550" ht="15" customHeight="1" x14ac:dyDescent="0.25"/>
    <row r="551" ht="15" customHeight="1" x14ac:dyDescent="0.25"/>
    <row r="556" ht="15" customHeight="1" x14ac:dyDescent="0.25"/>
    <row r="557" ht="15" customHeight="1" x14ac:dyDescent="0.25"/>
    <row r="558" ht="15" customHeight="1" x14ac:dyDescent="0.25"/>
    <row r="590" ht="15" customHeight="1" x14ac:dyDescent="0.25"/>
    <row r="591" ht="15" customHeight="1" x14ac:dyDescent="0.25"/>
    <row r="597" ht="15" customHeight="1" x14ac:dyDescent="0.25"/>
    <row r="598" ht="15" customHeight="1" x14ac:dyDescent="0.25"/>
    <row r="602" ht="15" customHeight="1" x14ac:dyDescent="0.25"/>
    <row r="603" ht="15" customHeight="1" x14ac:dyDescent="0.25"/>
    <row r="608" ht="15" customHeight="1" x14ac:dyDescent="0.25"/>
    <row r="609" ht="15" customHeight="1" x14ac:dyDescent="0.25"/>
    <row r="610" ht="15" customHeight="1" x14ac:dyDescent="0.25"/>
    <row r="642" ht="15" customHeight="1" x14ac:dyDescent="0.25"/>
    <row r="643" ht="15" customHeight="1" x14ac:dyDescent="0.25"/>
    <row r="649" ht="15" customHeight="1" x14ac:dyDescent="0.25"/>
    <row r="650" ht="15" customHeight="1" x14ac:dyDescent="0.25"/>
    <row r="654" ht="15" customHeight="1" x14ac:dyDescent="0.25"/>
    <row r="655" ht="15" customHeight="1" x14ac:dyDescent="0.25"/>
    <row r="660" ht="15" customHeight="1" x14ac:dyDescent="0.25"/>
    <row r="661" ht="15" customHeight="1" x14ac:dyDescent="0.25"/>
    <row r="662" ht="15" customHeight="1" x14ac:dyDescent="0.25"/>
    <row r="694" ht="15" customHeight="1" x14ac:dyDescent="0.25"/>
    <row r="695" ht="15" customHeight="1" x14ac:dyDescent="0.25"/>
    <row r="701" ht="15" customHeight="1" x14ac:dyDescent="0.25"/>
    <row r="702" ht="15" customHeight="1" x14ac:dyDescent="0.25"/>
    <row r="706" ht="15" customHeight="1" x14ac:dyDescent="0.25"/>
    <row r="707" ht="15" customHeight="1" x14ac:dyDescent="0.25"/>
    <row r="712" ht="15" customHeight="1" x14ac:dyDescent="0.25"/>
    <row r="713" ht="15" customHeight="1" x14ac:dyDescent="0.25"/>
    <row r="714" ht="15" customHeight="1" x14ac:dyDescent="0.25"/>
    <row r="746" ht="15" customHeight="1" x14ac:dyDescent="0.25"/>
    <row r="747" ht="15" customHeight="1" x14ac:dyDescent="0.25"/>
    <row r="753" ht="15" customHeight="1" x14ac:dyDescent="0.25"/>
    <row r="754" ht="15" customHeight="1" x14ac:dyDescent="0.25"/>
    <row r="758" ht="15" customHeight="1" x14ac:dyDescent="0.25"/>
    <row r="759" ht="15" customHeight="1" x14ac:dyDescent="0.25"/>
    <row r="764" ht="15" customHeight="1" x14ac:dyDescent="0.25"/>
    <row r="765" ht="15" customHeight="1" x14ac:dyDescent="0.25"/>
    <row r="766" ht="15" customHeight="1" x14ac:dyDescent="0.25"/>
    <row r="798" ht="15" customHeight="1" x14ac:dyDescent="0.25"/>
    <row r="799" ht="15" customHeight="1" x14ac:dyDescent="0.25"/>
    <row r="805" ht="15" customHeight="1" x14ac:dyDescent="0.25"/>
    <row r="806" ht="15" customHeight="1" x14ac:dyDescent="0.25"/>
    <row r="810" ht="15" customHeight="1" x14ac:dyDescent="0.25"/>
    <row r="811" ht="15" customHeight="1" x14ac:dyDescent="0.25"/>
    <row r="816" ht="15" customHeight="1" x14ac:dyDescent="0.25"/>
    <row r="817" ht="15" customHeight="1" x14ac:dyDescent="0.25"/>
    <row r="818" ht="15" customHeight="1" x14ac:dyDescent="0.25"/>
    <row r="850" ht="15" customHeight="1" x14ac:dyDescent="0.25"/>
    <row r="851" ht="15" customHeight="1" x14ac:dyDescent="0.25"/>
    <row r="857" ht="15" customHeight="1" x14ac:dyDescent="0.25"/>
    <row r="858" ht="15" customHeight="1" x14ac:dyDescent="0.25"/>
    <row r="862" ht="15" customHeight="1" x14ac:dyDescent="0.25"/>
    <row r="863" ht="15" customHeight="1" x14ac:dyDescent="0.25"/>
    <row r="868" ht="15" customHeight="1" x14ac:dyDescent="0.25"/>
    <row r="869" ht="15" customHeight="1" x14ac:dyDescent="0.25"/>
    <row r="870" ht="15" customHeight="1" x14ac:dyDescent="0.25"/>
    <row r="902" ht="15" customHeight="1" x14ac:dyDescent="0.25"/>
    <row r="903" ht="15" customHeight="1" x14ac:dyDescent="0.25"/>
    <row r="909" ht="15" customHeight="1" x14ac:dyDescent="0.25"/>
    <row r="910" ht="15" customHeight="1" x14ac:dyDescent="0.25"/>
    <row r="914" ht="15" customHeight="1" x14ac:dyDescent="0.25"/>
    <row r="915" ht="15" customHeight="1" x14ac:dyDescent="0.25"/>
    <row r="920" ht="15" customHeight="1" x14ac:dyDescent="0.25"/>
    <row r="921" ht="15" customHeight="1" x14ac:dyDescent="0.25"/>
    <row r="922" ht="15" customHeight="1" x14ac:dyDescent="0.25"/>
    <row r="954" ht="15" customHeight="1" x14ac:dyDescent="0.25"/>
    <row r="955" ht="15" customHeight="1" x14ac:dyDescent="0.25"/>
    <row r="961" ht="15" customHeight="1" x14ac:dyDescent="0.25"/>
    <row r="962" ht="15" customHeight="1" x14ac:dyDescent="0.25"/>
    <row r="966" ht="15" customHeight="1" x14ac:dyDescent="0.25"/>
    <row r="967" ht="15" customHeight="1" x14ac:dyDescent="0.25"/>
    <row r="972" ht="15" customHeight="1" x14ac:dyDescent="0.25"/>
    <row r="973" ht="15" customHeight="1" x14ac:dyDescent="0.25"/>
    <row r="974" ht="15" customHeight="1" x14ac:dyDescent="0.25"/>
    <row r="1006" ht="15" customHeight="1" x14ac:dyDescent="0.25"/>
    <row r="1007" ht="15" customHeight="1" x14ac:dyDescent="0.25"/>
    <row r="1013" ht="15" customHeight="1" x14ac:dyDescent="0.25"/>
    <row r="1014" ht="15" customHeight="1" x14ac:dyDescent="0.25"/>
    <row r="1018" ht="15" customHeight="1" x14ac:dyDescent="0.25"/>
    <row r="1019" ht="15" customHeight="1" x14ac:dyDescent="0.25"/>
    <row r="1024" ht="15" customHeight="1" x14ac:dyDescent="0.25"/>
    <row r="1025" ht="15" customHeight="1" x14ac:dyDescent="0.25"/>
    <row r="1026" ht="15" customHeight="1" x14ac:dyDescent="0.25"/>
    <row r="1058" ht="15" customHeight="1" x14ac:dyDescent="0.25"/>
    <row r="1059" ht="15" customHeight="1" x14ac:dyDescent="0.25"/>
    <row r="1065" ht="15" customHeight="1" x14ac:dyDescent="0.25"/>
    <row r="1066" ht="15" customHeight="1" x14ac:dyDescent="0.25"/>
    <row r="1070" ht="15" customHeight="1" x14ac:dyDescent="0.25"/>
    <row r="1071" ht="15" customHeight="1" x14ac:dyDescent="0.25"/>
    <row r="1076" ht="15" customHeight="1" x14ac:dyDescent="0.25"/>
    <row r="1077" ht="15" customHeight="1" x14ac:dyDescent="0.25"/>
    <row r="1078" ht="15" customHeight="1" x14ac:dyDescent="0.25"/>
    <row r="1110" ht="15" customHeight="1" x14ac:dyDescent="0.25"/>
    <row r="1111" ht="15" customHeight="1" x14ac:dyDescent="0.25"/>
    <row r="1117" ht="15" customHeight="1" x14ac:dyDescent="0.25"/>
    <row r="1118" ht="15" customHeight="1" x14ac:dyDescent="0.25"/>
    <row r="1122" ht="15" customHeight="1" x14ac:dyDescent="0.25"/>
    <row r="1123" ht="15" customHeight="1" x14ac:dyDescent="0.25"/>
    <row r="1128" ht="15" customHeight="1" x14ac:dyDescent="0.25"/>
    <row r="1129" ht="15" customHeight="1" x14ac:dyDescent="0.25"/>
    <row r="1130" ht="15" customHeight="1" x14ac:dyDescent="0.25"/>
  </sheetData>
  <mergeCells count="72">
    <mergeCell ref="G39:I39"/>
    <mergeCell ref="J39:L39"/>
    <mergeCell ref="M39:O39"/>
    <mergeCell ref="A38:C38"/>
    <mergeCell ref="D38:F38"/>
    <mergeCell ref="G38:I38"/>
    <mergeCell ref="J38:L38"/>
    <mergeCell ref="M38:O38"/>
    <mergeCell ref="J22:L22"/>
    <mergeCell ref="Q27:R28"/>
    <mergeCell ref="N31:O33"/>
    <mergeCell ref="P31:R33"/>
    <mergeCell ref="J26:L26"/>
    <mergeCell ref="Q36:R38"/>
    <mergeCell ref="J37:L37"/>
    <mergeCell ref="M37:O37"/>
    <mergeCell ref="A35:C35"/>
    <mergeCell ref="D35:F35"/>
    <mergeCell ref="G35:I35"/>
    <mergeCell ref="J35:L35"/>
    <mergeCell ref="M35:O35"/>
    <mergeCell ref="D36:F36"/>
    <mergeCell ref="G36:I36"/>
    <mergeCell ref="J36:L36"/>
    <mergeCell ref="M36:O36"/>
    <mergeCell ref="K42:L42"/>
    <mergeCell ref="M43:N43"/>
    <mergeCell ref="A27:C27"/>
    <mergeCell ref="D27:F27"/>
    <mergeCell ref="G27:I27"/>
    <mergeCell ref="J27:L27"/>
    <mergeCell ref="A28:C28"/>
    <mergeCell ref="D28:F28"/>
    <mergeCell ref="G28:I28"/>
    <mergeCell ref="J28:L28"/>
    <mergeCell ref="A39:C39"/>
    <mergeCell ref="A37:C37"/>
    <mergeCell ref="D37:F37"/>
    <mergeCell ref="G37:I37"/>
    <mergeCell ref="A36:C36"/>
    <mergeCell ref="D39:F39"/>
    <mergeCell ref="A26:C26"/>
    <mergeCell ref="D26:F26"/>
    <mergeCell ref="A19:C19"/>
    <mergeCell ref="D19:F19"/>
    <mergeCell ref="G26:I26"/>
    <mergeCell ref="A20:C20"/>
    <mergeCell ref="D20:F20"/>
    <mergeCell ref="G20:I20"/>
    <mergeCell ref="G22:I22"/>
    <mergeCell ref="Q9:R10"/>
    <mergeCell ref="Q14:R15"/>
    <mergeCell ref="J4:N4"/>
    <mergeCell ref="O4:Q4"/>
    <mergeCell ref="G19:I19"/>
    <mergeCell ref="J19:L19"/>
    <mergeCell ref="J20:L20"/>
    <mergeCell ref="A22:C22"/>
    <mergeCell ref="D22:F22"/>
    <mergeCell ref="G3:R3"/>
    <mergeCell ref="G4:I4"/>
    <mergeCell ref="Q20:R21"/>
    <mergeCell ref="A21:C21"/>
    <mergeCell ref="D21:F21"/>
    <mergeCell ref="G21:I21"/>
    <mergeCell ref="J21:L21"/>
    <mergeCell ref="A1:C5"/>
    <mergeCell ref="G1:M1"/>
    <mergeCell ref="P1:R1"/>
    <mergeCell ref="G2:I2"/>
    <mergeCell ref="L2:M2"/>
    <mergeCell ref="P2:R2"/>
  </mergeCells>
  <pageMargins left="0.7" right="0.7" top="0.75" bottom="0.75" header="0.3" footer="0.3"/>
  <pageSetup paperSize="9" orientation="portrait" r:id="rId1"/>
  <headerFooter>
    <oddHeader>&amp;L&amp;8PEDAGOŠKI FAKULTET&amp;C&amp;8ODSJEK ZA MATEMATIKU I FIZIKU&amp;R&amp;8SMJER ZA MATEMATIKU I INFORMATIKU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0"/>
  <sheetViews>
    <sheetView view="pageLayout" topLeftCell="A7" workbookViewId="0">
      <selection activeCell="Q16" sqref="Q16"/>
    </sheetView>
  </sheetViews>
  <sheetFormatPr defaultColWidth="8.42578125" defaultRowHeight="15" x14ac:dyDescent="0.25"/>
  <cols>
    <col min="1" max="16" width="4.7109375" style="1" customWidth="1"/>
    <col min="17" max="18" width="2.42578125" style="1" customWidth="1"/>
    <col min="19" max="20" width="20.140625" style="1" customWidth="1"/>
    <col min="21" max="16384" width="8.42578125" style="1"/>
  </cols>
  <sheetData>
    <row r="1" spans="1:18" x14ac:dyDescent="0.25">
      <c r="A1" s="241"/>
      <c r="B1" s="242"/>
      <c r="C1" s="243"/>
      <c r="E1" s="4" t="s">
        <v>1</v>
      </c>
      <c r="F1" s="5"/>
      <c r="G1" s="250" t="str">
        <f>OPCI_PODACI!B25</f>
        <v>Kartal Arijana</v>
      </c>
      <c r="H1" s="250"/>
      <c r="I1" s="250"/>
      <c r="J1" s="250"/>
      <c r="K1" s="250"/>
      <c r="L1" s="250"/>
      <c r="M1" s="250"/>
      <c r="N1" s="5" t="s">
        <v>2</v>
      </c>
      <c r="O1" s="5"/>
      <c r="P1" s="251">
        <f>OPCI_PODACI!C25</f>
        <v>0</v>
      </c>
      <c r="Q1" s="250"/>
      <c r="R1" s="252"/>
    </row>
    <row r="2" spans="1:18" x14ac:dyDescent="0.25">
      <c r="A2" s="244"/>
      <c r="B2" s="245"/>
      <c r="C2" s="246"/>
      <c r="D2" s="89"/>
      <c r="E2" s="6" t="s">
        <v>4</v>
      </c>
      <c r="F2" s="7"/>
      <c r="G2" s="250">
        <f>OPCI_PODACI!D25</f>
        <v>0</v>
      </c>
      <c r="H2" s="250"/>
      <c r="I2" s="250"/>
      <c r="J2" s="7" t="s">
        <v>5</v>
      </c>
      <c r="K2" s="7"/>
      <c r="L2" s="250" t="str">
        <f>OPCI_PODACI!C2</f>
        <v>2014/15.</v>
      </c>
      <c r="M2" s="250"/>
      <c r="N2" s="7" t="s">
        <v>6</v>
      </c>
      <c r="O2" s="7"/>
      <c r="P2" s="253" t="str">
        <f>OPCI_PODACI!C3</f>
        <v>V</v>
      </c>
      <c r="Q2" s="253"/>
      <c r="R2" s="254"/>
    </row>
    <row r="3" spans="1:18" ht="15.75" x14ac:dyDescent="0.25">
      <c r="A3" s="244"/>
      <c r="B3" s="245"/>
      <c r="C3" s="246"/>
      <c r="D3" s="89"/>
      <c r="E3" s="6" t="s">
        <v>8</v>
      </c>
      <c r="F3" s="7"/>
      <c r="G3" s="255" t="str">
        <f>OPCI_PODACI!C4</f>
        <v>FILMSKA RTV KULTURA</v>
      </c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6"/>
    </row>
    <row r="4" spans="1:18" x14ac:dyDescent="0.25">
      <c r="A4" s="244"/>
      <c r="B4" s="245"/>
      <c r="C4" s="246"/>
      <c r="D4" s="89"/>
      <c r="E4" s="6" t="s">
        <v>9</v>
      </c>
      <c r="F4" s="7"/>
      <c r="G4" s="250">
        <f>OPCI_PODACI!C5</f>
        <v>5</v>
      </c>
      <c r="H4" s="250"/>
      <c r="I4" s="250"/>
      <c r="J4" s="257" t="s">
        <v>10</v>
      </c>
      <c r="K4" s="257"/>
      <c r="L4" s="257"/>
      <c r="M4" s="257"/>
      <c r="N4" s="257"/>
      <c r="O4" s="250" t="str">
        <f>OPCI_PODACI!C6</f>
        <v>2 + 2 + 0</v>
      </c>
      <c r="P4" s="250"/>
      <c r="Q4" s="250"/>
      <c r="R4" s="8"/>
    </row>
    <row r="5" spans="1:18" x14ac:dyDescent="0.25">
      <c r="A5" s="247"/>
      <c r="B5" s="248"/>
      <c r="C5" s="249"/>
      <c r="D5" s="8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18" x14ac:dyDescent="0.25">
      <c r="B6" s="89"/>
      <c r="C6" s="89"/>
      <c r="D6" s="89"/>
    </row>
    <row r="7" spans="1:18" x14ac:dyDescent="0.25">
      <c r="A7" s="12" t="s">
        <v>11</v>
      </c>
      <c r="B7" s="13"/>
      <c r="C7" s="13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9" spans="1:18" x14ac:dyDescent="0.25">
      <c r="A9" s="59" t="str">
        <f>PRISUSTVO_PR!C3</f>
        <v>3.10.</v>
      </c>
      <c r="B9" s="59" t="str">
        <f>PRISUSTVO_PR!D3</f>
        <v>10.10.</v>
      </c>
      <c r="C9" s="59" t="str">
        <f>PRISUSTVO_PR!E3</f>
        <v>17.10.</v>
      </c>
      <c r="D9" s="59" t="str">
        <f>PRISUSTVO_PR!F3</f>
        <v>24.10.</v>
      </c>
      <c r="E9" s="59" t="str">
        <f>PRISUSTVO_PR!G3</f>
        <v>31.10.</v>
      </c>
      <c r="F9" s="59" t="str">
        <f>PRISUSTVO_PR!H3</f>
        <v>7.11.</v>
      </c>
      <c r="G9" s="59" t="str">
        <f>PRISUSTVO_PR!I3</f>
        <v>14.11.</v>
      </c>
      <c r="H9" s="59" t="str">
        <f>PRISUSTVO_PR!J3</f>
        <v>21.11.</v>
      </c>
      <c r="I9" s="59" t="str">
        <f>PRISUSTVO_PR!K3</f>
        <v>28.11.</v>
      </c>
      <c r="J9" s="59" t="str">
        <f>PRISUSTVO_PR!L3</f>
        <v>5.12.</v>
      </c>
      <c r="K9" s="59" t="str">
        <f>PRISUSTVO_PR!M3</f>
        <v>12.12.</v>
      </c>
      <c r="L9" s="59" t="str">
        <f>PRISUSTVO_PR!N3</f>
        <v>19.12.</v>
      </c>
      <c r="M9" s="59" t="str">
        <f>PRISUSTVO_PR!O3</f>
        <v>26.12.</v>
      </c>
      <c r="N9" s="59" t="str">
        <f>PRISUSTVO_PR!P3</f>
        <v>3.1.</v>
      </c>
      <c r="O9" s="59" t="str">
        <f>PRISUSTVO_PR!Q3</f>
        <v>9.1.</v>
      </c>
      <c r="Q9" s="258">
        <f>PRISUSTVO_PR!S17</f>
        <v>3</v>
      </c>
      <c r="R9" s="259"/>
    </row>
    <row r="10" spans="1:18" x14ac:dyDescent="0.25">
      <c r="A10" s="14">
        <f>IF(PRISUSTVO_PR!C17=1,1,IF(PRISUSTVO_PR!C17=2,2,IF(PRISUSTVO_PR!C17=3,3,0)))</f>
        <v>2</v>
      </c>
      <c r="B10" s="14">
        <f>IF(PRISUSTVO_PR!D17=1,1,IF(PRISUSTVO_PR!D17=2,2,IF(PRISUSTVO_PR!D17=3,3,0)))</f>
        <v>2</v>
      </c>
      <c r="C10" s="14">
        <f>IF(PRISUSTVO_PR!E17=1,1,IF(PRISUSTVO_PR!E17=2,2,IF(PRISUSTVO_PR!E17=3,3,0)))</f>
        <v>2</v>
      </c>
      <c r="D10" s="14">
        <f>IF(PRISUSTVO_PR!F17=1,1,IF(PRISUSTVO_PR!F17=2,2,IF(PRISUSTVO_PR!F17=3,3,0)))</f>
        <v>2</v>
      </c>
      <c r="E10" s="14">
        <f>IF(PRISUSTVO_PR!G17=1,1,IF(PRISUSTVO_PR!G17=2,2,IF(PRISUSTVO_PR!G17=3,3,0)))</f>
        <v>2</v>
      </c>
      <c r="F10" s="14">
        <f>IF(PRISUSTVO_PR!H17=1,1,IF(PRISUSTVO_PR!H17=2,2,IF(PRISUSTVO_PR!H17=3,3,0)))</f>
        <v>2</v>
      </c>
      <c r="G10" s="14">
        <f>IF(PRISUSTVO_PR!I17=1,1,IF(PRISUSTVO_PR!I17=2,2,IF(PRISUSTVO_PR!I17=3,3,0)))</f>
        <v>2</v>
      </c>
      <c r="H10" s="14">
        <f>IF(PRISUSTVO_PR!J17=1,1,IF(PRISUSTVO_PR!J17=2,2,IF(PRISUSTVO_PR!J17=3,3,0)))</f>
        <v>0</v>
      </c>
      <c r="I10" s="14">
        <f>IF(PRISUSTVO_PR!K17=1,1,IF(PRISUSTVO_PR!K17=2,2,IF(PRISUSTVO_PR!K17=3,3,0)))</f>
        <v>2</v>
      </c>
      <c r="J10" s="14">
        <f>IF(PRISUSTVO_PR!L17=1,1,IF(PRISUSTVO_PR!L17=2,2,IF(PRISUSTVO_PR!L17=3,3,0)))</f>
        <v>2</v>
      </c>
      <c r="K10" s="14">
        <f>IF(PRISUSTVO_PR!M17=1,1,IF(PRISUSTVO_PR!M17=2,2,IF(PRISUSTVO_PR!M17=3,3,0)))</f>
        <v>2</v>
      </c>
      <c r="L10" s="14">
        <f>IF(PRISUSTVO_PR!N17=1,1,IF(PRISUSTVO_PR!N17=2,2,IF(PRISUSTVO_PR!N17=3,3,0)))</f>
        <v>0</v>
      </c>
      <c r="M10" s="14">
        <f>IF(PRISUSTVO_PR!O17=1,1,IF(PRISUSTVO_PR!O17=2,2,IF(PRISUSTVO_PR!O17=3,3,0)))</f>
        <v>0</v>
      </c>
      <c r="N10" s="14">
        <f>IF(PRISUSTVO_PR!P17=1,1,IF(PRISUSTVO_PR!P17=2,2,IF(PRISUSTVO_PR!P17=3,3,0)))</f>
        <v>2</v>
      </c>
      <c r="O10" s="14">
        <f>IF(PRISUSTVO_PR!Q17=1,1,IF(PRISUSTVO_PR!Q17=2,2,IF(PRISUSTVO_PR!Q17=3,3,0)))</f>
        <v>2</v>
      </c>
      <c r="Q10" s="260"/>
      <c r="R10" s="261"/>
    </row>
    <row r="12" spans="1:18" x14ac:dyDescent="0.25">
      <c r="A12" s="12" t="s">
        <v>12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x14ac:dyDescent="0.25">
      <c r="C13" s="15"/>
    </row>
    <row r="14" spans="1:18" x14ac:dyDescent="0.25">
      <c r="A14" s="60" t="str">
        <f>PRISUSTVO_VJ!C3</f>
        <v>11.10.</v>
      </c>
      <c r="B14" s="60" t="str">
        <f>PRISUSTVO_VJ!D3</f>
        <v>18.10.</v>
      </c>
      <c r="C14" s="60" t="str">
        <f>PRISUSTVO_VJ!E3</f>
        <v>19.10.</v>
      </c>
      <c r="D14" s="60" t="str">
        <f>PRISUSTVO_VJ!F3</f>
        <v>21.10.</v>
      </c>
      <c r="E14" s="60" t="str">
        <f>PRISUSTVO_VJ!G3</f>
        <v>28.10.</v>
      </c>
      <c r="F14" s="60" t="str">
        <f>PRISUSTVO_VJ!H3</f>
        <v>4.11.</v>
      </c>
      <c r="G14" s="60" t="str">
        <f>PRISUSTVO_VJ!I3</f>
        <v>11.11.</v>
      </c>
      <c r="H14" s="60" t="str">
        <f>PRISUSTVO_VJ!J3</f>
        <v>18.11.</v>
      </c>
      <c r="I14" s="60" t="str">
        <f>PRISUSTVO_VJ!K3</f>
        <v>2-12.</v>
      </c>
      <c r="J14" s="60" t="str">
        <f>PRISUSTVO_VJ!L3</f>
        <v>9.12.</v>
      </c>
      <c r="K14" s="60" t="str">
        <f>PRISUSTVO_VJ!M3</f>
        <v>16.12.</v>
      </c>
      <c r="L14" s="60" t="str">
        <f>PRISUSTVO_VJ!N3</f>
        <v>23.12.</v>
      </c>
      <c r="M14" s="60" t="str">
        <f>PRISUSTVO_VJ!O3</f>
        <v>29.12.</v>
      </c>
      <c r="N14" s="60" t="str">
        <f>PRISUSTVO_VJ!P3</f>
        <v>6.1.</v>
      </c>
      <c r="O14" s="60" t="str">
        <f>PRISUSTVO_VJ!Q3</f>
        <v>13.1.</v>
      </c>
      <c r="Q14" s="258">
        <f>PRISUSTVO_VJ!S17</f>
        <v>0</v>
      </c>
      <c r="R14" s="259"/>
    </row>
    <row r="15" spans="1:18" x14ac:dyDescent="0.25">
      <c r="A15" s="26">
        <f>PRISUSTVO_VJ!C16</f>
        <v>3</v>
      </c>
      <c r="B15" s="26">
        <f>PRISUSTVO_VJ!D16</f>
        <v>3</v>
      </c>
      <c r="C15" s="26">
        <f>PRISUSTVO_VJ!E16</f>
        <v>3</v>
      </c>
      <c r="D15" s="26">
        <f>PRISUSTVO_VJ!F16</f>
        <v>3</v>
      </c>
      <c r="E15" s="26">
        <f>PRISUSTVO_VJ!G16</f>
        <v>3</v>
      </c>
      <c r="F15" s="26">
        <f>PRISUSTVO_VJ!H16</f>
        <v>3</v>
      </c>
      <c r="G15" s="26">
        <f>PRISUSTVO_VJ!I16</f>
        <v>3</v>
      </c>
      <c r="H15" s="26">
        <f>PRISUSTVO_VJ!J16</f>
        <v>0</v>
      </c>
      <c r="I15" s="26">
        <f>PRISUSTVO_VJ!K16</f>
        <v>3</v>
      </c>
      <c r="J15" s="26">
        <f>PRISUSTVO_VJ!L16</f>
        <v>3</v>
      </c>
      <c r="K15" s="26">
        <f>PRISUSTVO_VJ!M16</f>
        <v>0</v>
      </c>
      <c r="L15" s="26">
        <f>PRISUSTVO_VJ!N16</f>
        <v>3</v>
      </c>
      <c r="M15" s="26">
        <f>PRISUSTVO_VJ!O16</f>
        <v>0</v>
      </c>
      <c r="N15" s="26">
        <f>PRISUSTVO_VJ!P16</f>
        <v>3</v>
      </c>
      <c r="O15" s="26">
        <f>PRISUSTVO_VJ!Q16</f>
        <v>3</v>
      </c>
      <c r="P15" s="89"/>
      <c r="Q15" s="260"/>
      <c r="R15" s="261"/>
    </row>
    <row r="16" spans="1:18" ht="18.75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89"/>
      <c r="Q16" s="61"/>
      <c r="R16" s="61"/>
    </row>
    <row r="17" spans="1:18" ht="18.75" x14ac:dyDescent="0.25">
      <c r="A17" s="93" t="s">
        <v>88</v>
      </c>
      <c r="B17" s="93"/>
      <c r="C17" s="93"/>
      <c r="D17" s="93"/>
      <c r="E17" s="93"/>
      <c r="F17" s="93"/>
      <c r="G17" s="21"/>
      <c r="H17" s="21"/>
      <c r="I17" s="21"/>
      <c r="J17" s="21"/>
      <c r="K17" s="21"/>
      <c r="L17" s="21"/>
      <c r="M17" s="21"/>
      <c r="N17" s="21"/>
      <c r="O17" s="21"/>
      <c r="P17" s="89"/>
      <c r="Q17" s="61"/>
      <c r="R17" s="61"/>
    </row>
    <row r="18" spans="1:18" ht="18.75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89"/>
      <c r="Q18" s="61"/>
      <c r="R18" s="61"/>
    </row>
    <row r="19" spans="1:18" ht="18.75" x14ac:dyDescent="0.25">
      <c r="A19" s="297" t="s">
        <v>28</v>
      </c>
      <c r="B19" s="297"/>
      <c r="C19" s="297"/>
      <c r="D19" s="277" t="s">
        <v>22</v>
      </c>
      <c r="E19" s="277"/>
      <c r="F19" s="277"/>
      <c r="G19" s="277" t="s">
        <v>29</v>
      </c>
      <c r="H19" s="277"/>
      <c r="I19" s="277"/>
      <c r="J19" s="277" t="s">
        <v>14</v>
      </c>
      <c r="K19" s="277"/>
      <c r="L19" s="277"/>
      <c r="M19" s="21"/>
      <c r="N19" s="21"/>
      <c r="O19" s="21"/>
      <c r="P19" s="89"/>
      <c r="Q19" s="61"/>
      <c r="R19" s="61"/>
    </row>
    <row r="20" spans="1:18" ht="18.75" customHeight="1" x14ac:dyDescent="0.25">
      <c r="A20" s="298" t="str">
        <f>OPCI_PODACI!C51</f>
        <v>14.11.2011.</v>
      </c>
      <c r="B20" s="298"/>
      <c r="C20" s="298"/>
      <c r="D20" s="279">
        <f>KOL_1!H21</f>
        <v>42</v>
      </c>
      <c r="E20" s="279"/>
      <c r="F20" s="279"/>
      <c r="G20" s="278">
        <f>KOL_1!I21</f>
        <v>72.41379310344827</v>
      </c>
      <c r="H20" s="279"/>
      <c r="I20" s="279"/>
      <c r="J20" s="279">
        <f>KOL_1!J21</f>
        <v>14</v>
      </c>
      <c r="K20" s="279"/>
      <c r="L20" s="279"/>
      <c r="M20" s="21"/>
      <c r="N20" s="21"/>
      <c r="O20" s="21"/>
      <c r="P20" s="89"/>
      <c r="Q20" s="258">
        <f>SUM(J20:L21)</f>
        <v>14</v>
      </c>
      <c r="R20" s="259"/>
    </row>
    <row r="21" spans="1:18" ht="18.75" customHeight="1" x14ac:dyDescent="0.25">
      <c r="A21" s="298" t="str">
        <f>OPCI_PODACI!C52</f>
        <v>30.5.2011.</v>
      </c>
      <c r="B21" s="298"/>
      <c r="C21" s="298"/>
      <c r="D21" s="279">
        <f>KOL_2!J21</f>
        <v>28</v>
      </c>
      <c r="E21" s="279"/>
      <c r="F21" s="279"/>
      <c r="G21" s="278">
        <f>KOL_2!K21</f>
        <v>29.787234042553191</v>
      </c>
      <c r="H21" s="279"/>
      <c r="I21" s="279"/>
      <c r="J21" s="279">
        <f>KOL_2!L21</f>
        <v>0</v>
      </c>
      <c r="K21" s="279"/>
      <c r="L21" s="279"/>
      <c r="M21" s="21"/>
      <c r="N21" s="21"/>
      <c r="O21" s="21"/>
      <c r="P21" s="89"/>
      <c r="Q21" s="260"/>
      <c r="R21" s="261"/>
    </row>
    <row r="22" spans="1:18" ht="18.75" customHeight="1" x14ac:dyDescent="0.25">
      <c r="A22" s="298" t="str">
        <f>OPCI_PODACI!C53</f>
        <v>6.6.2011.</v>
      </c>
      <c r="B22" s="298"/>
      <c r="C22" s="298"/>
      <c r="D22" s="279">
        <f>POPRAVNI_KOL!H21</f>
        <v>0</v>
      </c>
      <c r="E22" s="279"/>
      <c r="F22" s="279"/>
      <c r="G22" s="278">
        <f>POPRAVNI_KOL!I21</f>
        <v>0</v>
      </c>
      <c r="H22" s="278"/>
      <c r="I22" s="278"/>
      <c r="J22" s="279">
        <f>POPRAVNI_KOL!J21</f>
        <v>0</v>
      </c>
      <c r="K22" s="279"/>
      <c r="L22" s="279"/>
      <c r="M22" s="21"/>
      <c r="N22" s="21"/>
      <c r="O22" s="21"/>
      <c r="P22" s="89"/>
      <c r="Q22" s="92"/>
      <c r="R22" s="92"/>
    </row>
    <row r="23" spans="1:18" x14ac:dyDescent="0.25">
      <c r="P23" s="89"/>
    </row>
    <row r="24" spans="1:18" ht="15" customHeight="1" x14ac:dyDescent="0.25">
      <c r="A24" s="12" t="s">
        <v>89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Q24" s="57"/>
      <c r="R24" s="57"/>
    </row>
    <row r="25" spans="1:18" ht="15" customHeight="1" x14ac:dyDescent="0.25">
      <c r="Q25" s="57"/>
      <c r="R25" s="57"/>
    </row>
    <row r="26" spans="1:18" x14ac:dyDescent="0.25">
      <c r="A26" s="299" t="s">
        <v>36</v>
      </c>
      <c r="B26" s="299"/>
      <c r="C26" s="299"/>
      <c r="D26" s="300" t="s">
        <v>22</v>
      </c>
      <c r="E26" s="300"/>
      <c r="F26" s="300"/>
      <c r="G26" s="300" t="s">
        <v>29</v>
      </c>
      <c r="H26" s="300"/>
      <c r="I26" s="300"/>
      <c r="J26" s="300" t="s">
        <v>14</v>
      </c>
      <c r="K26" s="300"/>
      <c r="L26" s="300"/>
    </row>
    <row r="27" spans="1:18" x14ac:dyDescent="0.25">
      <c r="A27" s="309" t="str">
        <f>OPCI_PODACI!C61</f>
        <v>14.11.2011.</v>
      </c>
      <c r="B27" s="309"/>
      <c r="C27" s="309"/>
      <c r="D27" s="295">
        <f>DZ_1!I21</f>
        <v>0</v>
      </c>
      <c r="E27" s="295"/>
      <c r="F27" s="295"/>
      <c r="G27" s="296">
        <f>DZ_1!J21</f>
        <v>0</v>
      </c>
      <c r="H27" s="295"/>
      <c r="I27" s="295"/>
      <c r="J27" s="295">
        <f>DZ_1!K21</f>
        <v>0</v>
      </c>
      <c r="K27" s="295"/>
      <c r="L27" s="295"/>
      <c r="Q27" s="258">
        <f>SUM(J27:L28)</f>
        <v>0</v>
      </c>
      <c r="R27" s="259"/>
    </row>
    <row r="28" spans="1:18" x14ac:dyDescent="0.25">
      <c r="A28" s="309" t="str">
        <f>OPCI_PODACI!C62</f>
        <v>21. 3. 2011.</v>
      </c>
      <c r="B28" s="309"/>
      <c r="C28" s="309"/>
      <c r="D28" s="295">
        <f>DZ_2!H21</f>
        <v>0</v>
      </c>
      <c r="E28" s="295"/>
      <c r="F28" s="295"/>
      <c r="G28" s="296">
        <f>DZ_2!I21</f>
        <v>0</v>
      </c>
      <c r="H28" s="295"/>
      <c r="I28" s="295"/>
      <c r="J28" s="295">
        <f>DZ_2!J21</f>
        <v>0</v>
      </c>
      <c r="K28" s="295"/>
      <c r="L28" s="295"/>
      <c r="P28" s="12"/>
      <c r="Q28" s="260"/>
      <c r="R28" s="261"/>
    </row>
    <row r="29" spans="1:18" s="18" customFormat="1" ht="4.5" customHeight="1" x14ac:dyDescent="0.25">
      <c r="A29" s="82"/>
      <c r="B29" s="82"/>
      <c r="C29" s="82"/>
      <c r="D29" s="80"/>
      <c r="E29" s="80"/>
      <c r="F29" s="80"/>
      <c r="G29" s="81"/>
      <c r="H29" s="80"/>
      <c r="I29" s="80"/>
      <c r="J29" s="80"/>
      <c r="K29" s="80"/>
      <c r="L29" s="80"/>
      <c r="M29" s="84"/>
      <c r="N29" s="83"/>
      <c r="O29" s="83"/>
      <c r="P29" s="84"/>
      <c r="Q29" s="85"/>
      <c r="R29" s="85"/>
    </row>
    <row r="30" spans="1:18" s="18" customFormat="1" ht="3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Q30" s="16"/>
      <c r="R30" s="16"/>
    </row>
    <row r="31" spans="1:18" ht="15" customHeight="1" x14ac:dyDescent="0.25">
      <c r="A31" s="12" t="s">
        <v>13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86"/>
      <c r="N31" s="289" t="s">
        <v>80</v>
      </c>
      <c r="O31" s="290"/>
      <c r="P31" s="280">
        <f>[1]suma!F20</f>
        <v>0</v>
      </c>
      <c r="Q31" s="281"/>
      <c r="R31" s="282"/>
    </row>
    <row r="32" spans="1:18" ht="6.7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87"/>
      <c r="N32" s="291"/>
      <c r="O32" s="292"/>
      <c r="P32" s="283"/>
      <c r="Q32" s="284"/>
      <c r="R32" s="285"/>
    </row>
    <row r="33" spans="1:18" ht="6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87"/>
      <c r="N33" s="293"/>
      <c r="O33" s="294"/>
      <c r="P33" s="286"/>
      <c r="Q33" s="287"/>
      <c r="R33" s="288"/>
    </row>
    <row r="34" spans="1:18" ht="4.5" customHeight="1" x14ac:dyDescent="0.25">
      <c r="M34" s="12"/>
      <c r="N34" s="12"/>
      <c r="O34" s="12"/>
      <c r="Q34" s="16"/>
      <c r="R34" s="16"/>
    </row>
    <row r="35" spans="1:18" ht="15" customHeight="1" x14ac:dyDescent="0.25">
      <c r="A35" s="262"/>
      <c r="B35" s="263"/>
      <c r="C35" s="264"/>
      <c r="D35" s="265" t="s">
        <v>43</v>
      </c>
      <c r="E35" s="266"/>
      <c r="F35" s="267"/>
      <c r="G35" s="268" t="s">
        <v>22</v>
      </c>
      <c r="H35" s="269"/>
      <c r="I35" s="270"/>
      <c r="J35" s="268" t="s">
        <v>24</v>
      </c>
      <c r="K35" s="269"/>
      <c r="L35" s="270"/>
      <c r="M35" s="268" t="s">
        <v>14</v>
      </c>
      <c r="N35" s="269"/>
      <c r="O35" s="270"/>
    </row>
    <row r="36" spans="1:18" ht="15" customHeight="1" x14ac:dyDescent="0.25">
      <c r="A36" s="303" t="s">
        <v>18</v>
      </c>
      <c r="B36" s="304"/>
      <c r="C36" s="305"/>
      <c r="D36" s="306"/>
      <c r="E36" s="307"/>
      <c r="F36" s="308"/>
      <c r="G36" s="262"/>
      <c r="H36" s="263"/>
      <c r="I36" s="264"/>
      <c r="J36" s="262"/>
      <c r="K36" s="263"/>
      <c r="L36" s="264"/>
      <c r="M36" s="262"/>
      <c r="N36" s="263"/>
      <c r="O36" s="264"/>
      <c r="Q36" s="271"/>
      <c r="R36" s="272"/>
    </row>
    <row r="37" spans="1:18" x14ac:dyDescent="0.25">
      <c r="A37" s="303" t="s">
        <v>19</v>
      </c>
      <c r="B37" s="304"/>
      <c r="C37" s="305"/>
      <c r="D37" s="306"/>
      <c r="E37" s="307"/>
      <c r="F37" s="308"/>
      <c r="G37" s="262"/>
      <c r="H37" s="263"/>
      <c r="I37" s="264"/>
      <c r="J37" s="262"/>
      <c r="K37" s="263"/>
      <c r="L37" s="264"/>
      <c r="M37" s="262"/>
      <c r="N37" s="263"/>
      <c r="O37" s="264"/>
      <c r="Q37" s="273"/>
      <c r="R37" s="274"/>
    </row>
    <row r="38" spans="1:18" x14ac:dyDescent="0.25">
      <c r="A38" s="303" t="s">
        <v>47</v>
      </c>
      <c r="B38" s="304"/>
      <c r="C38" s="305"/>
      <c r="D38" s="306"/>
      <c r="E38" s="307"/>
      <c r="F38" s="308"/>
      <c r="G38" s="262"/>
      <c r="H38" s="263"/>
      <c r="I38" s="264"/>
      <c r="J38" s="262"/>
      <c r="K38" s="263"/>
      <c r="L38" s="264"/>
      <c r="M38" s="262"/>
      <c r="N38" s="263"/>
      <c r="O38" s="264"/>
      <c r="Q38" s="275"/>
      <c r="R38" s="276"/>
    </row>
    <row r="39" spans="1:18" s="19" customFormat="1" x14ac:dyDescent="0.25">
      <c r="A39" s="303" t="s">
        <v>49</v>
      </c>
      <c r="B39" s="304"/>
      <c r="C39" s="305"/>
      <c r="D39" s="306"/>
      <c r="E39" s="307"/>
      <c r="F39" s="308"/>
      <c r="G39" s="262"/>
      <c r="H39" s="263"/>
      <c r="I39" s="264"/>
      <c r="J39" s="262"/>
      <c r="K39" s="263"/>
      <c r="L39" s="264"/>
      <c r="M39" s="262"/>
      <c r="N39" s="263"/>
      <c r="O39" s="264"/>
      <c r="P39" s="1"/>
      <c r="Q39" s="1"/>
      <c r="R39" s="1"/>
    </row>
    <row r="40" spans="1:18" s="19" customFormat="1" ht="15.75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</row>
    <row r="42" spans="1:18" x14ac:dyDescent="0.25">
      <c r="A42" s="65" t="s">
        <v>52</v>
      </c>
      <c r="B42" s="66"/>
      <c r="C42" s="66"/>
      <c r="D42" s="66"/>
      <c r="E42" s="66"/>
      <c r="F42" s="67"/>
      <c r="G42" s="66" t="s">
        <v>53</v>
      </c>
      <c r="H42" s="66"/>
      <c r="I42" s="66"/>
      <c r="J42" s="66"/>
      <c r="K42" s="302"/>
      <c r="L42" s="302"/>
      <c r="M42" s="68" t="s">
        <v>57</v>
      </c>
      <c r="N42" s="68"/>
      <c r="O42" s="68" t="s">
        <v>59</v>
      </c>
      <c r="P42" s="68"/>
      <c r="Q42" s="68" t="s">
        <v>56</v>
      </c>
      <c r="R42" s="69"/>
    </row>
    <row r="43" spans="1:18" x14ac:dyDescent="0.25">
      <c r="A43" s="70"/>
      <c r="B43" s="71"/>
      <c r="C43" s="71"/>
      <c r="D43" s="71"/>
      <c r="E43" s="71"/>
      <c r="F43" s="71"/>
      <c r="G43" s="71"/>
      <c r="H43" s="71"/>
      <c r="I43" s="71"/>
      <c r="J43" s="71"/>
      <c r="K43" s="72" t="s">
        <v>58</v>
      </c>
      <c r="L43" s="72"/>
      <c r="M43" s="301" t="s">
        <v>73</v>
      </c>
      <c r="N43" s="301"/>
      <c r="O43" s="73"/>
      <c r="P43" s="88" t="s">
        <v>54</v>
      </c>
      <c r="Q43" s="88"/>
      <c r="R43" s="75"/>
    </row>
    <row r="44" spans="1:18" ht="15.75" thickBot="1" x14ac:dyDescent="0.3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</row>
    <row r="46" spans="1:18" x14ac:dyDescent="0.25">
      <c r="H46" s="1" t="s">
        <v>55</v>
      </c>
      <c r="L46" s="90"/>
      <c r="M46" s="90"/>
      <c r="N46" s="90"/>
      <c r="O46" s="90"/>
      <c r="P46" s="90"/>
      <c r="Q46" s="90"/>
      <c r="R46" s="90"/>
    </row>
    <row r="57" ht="15" customHeight="1" x14ac:dyDescent="0.25"/>
    <row r="58" ht="15" customHeight="1" x14ac:dyDescent="0.25"/>
    <row r="64" ht="15" customHeight="1" x14ac:dyDescent="0.25"/>
    <row r="65" ht="15" customHeight="1" x14ac:dyDescent="0.25"/>
    <row r="70" ht="15" customHeight="1" x14ac:dyDescent="0.25"/>
    <row r="71" ht="15" customHeight="1" x14ac:dyDescent="0.25"/>
    <row r="76" ht="15" customHeight="1" x14ac:dyDescent="0.25"/>
    <row r="77" ht="15" customHeight="1" x14ac:dyDescent="0.25"/>
    <row r="78" ht="15" customHeight="1" x14ac:dyDescent="0.25"/>
    <row r="82" ht="15" customHeight="1" x14ac:dyDescent="0.25"/>
    <row r="83" ht="15" customHeight="1" x14ac:dyDescent="0.25"/>
    <row r="88" ht="15" customHeight="1" x14ac:dyDescent="0.25"/>
    <row r="89" ht="15" customHeight="1" x14ac:dyDescent="0.25"/>
    <row r="90" ht="15" customHeight="1" x14ac:dyDescent="0.25"/>
    <row r="122" ht="15" customHeight="1" x14ac:dyDescent="0.25"/>
    <row r="123" ht="15" customHeight="1" x14ac:dyDescent="0.25"/>
    <row r="129" ht="15" customHeight="1" x14ac:dyDescent="0.25"/>
    <row r="130" ht="15" customHeight="1" x14ac:dyDescent="0.25"/>
    <row r="134" ht="15" customHeight="1" x14ac:dyDescent="0.25"/>
    <row r="135" ht="15" customHeight="1" x14ac:dyDescent="0.25"/>
    <row r="140" ht="15" customHeight="1" x14ac:dyDescent="0.25"/>
    <row r="141" ht="15" customHeight="1" x14ac:dyDescent="0.25"/>
    <row r="142" ht="15" customHeight="1" x14ac:dyDescent="0.25"/>
    <row r="174" ht="15" customHeight="1" x14ac:dyDescent="0.25"/>
    <row r="175" ht="15" customHeight="1" x14ac:dyDescent="0.25"/>
    <row r="181" ht="15" customHeight="1" x14ac:dyDescent="0.25"/>
    <row r="182" ht="15" customHeight="1" x14ac:dyDescent="0.25"/>
    <row r="186" ht="15" customHeight="1" x14ac:dyDescent="0.25"/>
    <row r="187" ht="15" customHeight="1" x14ac:dyDescent="0.25"/>
    <row r="192" ht="15" customHeight="1" x14ac:dyDescent="0.25"/>
    <row r="193" ht="15" customHeight="1" x14ac:dyDescent="0.25"/>
    <row r="194" ht="15" customHeight="1" x14ac:dyDescent="0.25"/>
    <row r="226" ht="15" customHeight="1" x14ac:dyDescent="0.25"/>
    <row r="227" ht="15" customHeight="1" x14ac:dyDescent="0.25"/>
    <row r="233" ht="15" customHeight="1" x14ac:dyDescent="0.25"/>
    <row r="234" ht="15" customHeight="1" x14ac:dyDescent="0.25"/>
    <row r="238" ht="15" customHeight="1" x14ac:dyDescent="0.25"/>
    <row r="239" ht="15" customHeight="1" x14ac:dyDescent="0.25"/>
    <row r="244" ht="15" customHeight="1" x14ac:dyDescent="0.25"/>
    <row r="245" ht="15" customHeight="1" x14ac:dyDescent="0.25"/>
    <row r="246" ht="15" customHeight="1" x14ac:dyDescent="0.25"/>
    <row r="278" ht="15" customHeight="1" x14ac:dyDescent="0.25"/>
    <row r="279" ht="15" customHeight="1" x14ac:dyDescent="0.25"/>
    <row r="285" ht="15" customHeight="1" x14ac:dyDescent="0.25"/>
    <row r="286" ht="15" customHeight="1" x14ac:dyDescent="0.25"/>
    <row r="290" ht="15" customHeight="1" x14ac:dyDescent="0.25"/>
    <row r="291" ht="15" customHeight="1" x14ac:dyDescent="0.25"/>
    <row r="296" ht="15" customHeight="1" x14ac:dyDescent="0.25"/>
    <row r="297" ht="15" customHeight="1" x14ac:dyDescent="0.25"/>
    <row r="298" ht="15" customHeight="1" x14ac:dyDescent="0.25"/>
    <row r="330" ht="15" customHeight="1" x14ac:dyDescent="0.25"/>
    <row r="331" ht="15" customHeight="1" x14ac:dyDescent="0.25"/>
    <row r="337" ht="15" customHeight="1" x14ac:dyDescent="0.25"/>
    <row r="338" ht="15" customHeight="1" x14ac:dyDescent="0.25"/>
    <row r="342" ht="15" customHeight="1" x14ac:dyDescent="0.25"/>
    <row r="343" ht="15" customHeight="1" x14ac:dyDescent="0.25"/>
    <row r="348" ht="15" customHeight="1" x14ac:dyDescent="0.25"/>
    <row r="349" ht="15" customHeight="1" x14ac:dyDescent="0.25"/>
    <row r="350" ht="15" customHeight="1" x14ac:dyDescent="0.25"/>
    <row r="382" ht="15" customHeight="1" x14ac:dyDescent="0.25"/>
    <row r="383" ht="15" customHeight="1" x14ac:dyDescent="0.25"/>
    <row r="389" ht="15" customHeight="1" x14ac:dyDescent="0.25"/>
    <row r="390" ht="15" customHeight="1" x14ac:dyDescent="0.25"/>
    <row r="394" ht="15" customHeight="1" x14ac:dyDescent="0.25"/>
    <row r="395" ht="15" customHeight="1" x14ac:dyDescent="0.25"/>
    <row r="400" ht="15" customHeight="1" x14ac:dyDescent="0.25"/>
    <row r="401" ht="15" customHeight="1" x14ac:dyDescent="0.25"/>
    <row r="402" ht="15" customHeight="1" x14ac:dyDescent="0.25"/>
    <row r="434" ht="15" customHeight="1" x14ac:dyDescent="0.25"/>
    <row r="435" ht="15" customHeight="1" x14ac:dyDescent="0.25"/>
    <row r="441" ht="15" customHeight="1" x14ac:dyDescent="0.25"/>
    <row r="442" ht="15" customHeight="1" x14ac:dyDescent="0.25"/>
    <row r="446" ht="15" customHeight="1" x14ac:dyDescent="0.25"/>
    <row r="447" ht="15" customHeight="1" x14ac:dyDescent="0.25"/>
    <row r="452" ht="15" customHeight="1" x14ac:dyDescent="0.25"/>
    <row r="453" ht="15" customHeight="1" x14ac:dyDescent="0.25"/>
    <row r="454" ht="15" customHeight="1" x14ac:dyDescent="0.25"/>
    <row r="486" ht="15" customHeight="1" x14ac:dyDescent="0.25"/>
    <row r="487" ht="15" customHeight="1" x14ac:dyDescent="0.25"/>
    <row r="493" ht="15" customHeight="1" x14ac:dyDescent="0.25"/>
    <row r="494" ht="15" customHeight="1" x14ac:dyDescent="0.25"/>
    <row r="498" ht="15" customHeight="1" x14ac:dyDescent="0.25"/>
    <row r="499" ht="15" customHeight="1" x14ac:dyDescent="0.25"/>
    <row r="504" ht="15" customHeight="1" x14ac:dyDescent="0.25"/>
    <row r="505" ht="15" customHeight="1" x14ac:dyDescent="0.25"/>
    <row r="506" ht="15" customHeight="1" x14ac:dyDescent="0.25"/>
    <row r="538" ht="15" customHeight="1" x14ac:dyDescent="0.25"/>
    <row r="539" ht="15" customHeight="1" x14ac:dyDescent="0.25"/>
    <row r="545" ht="15" customHeight="1" x14ac:dyDescent="0.25"/>
    <row r="546" ht="15" customHeight="1" x14ac:dyDescent="0.25"/>
    <row r="550" ht="15" customHeight="1" x14ac:dyDescent="0.25"/>
    <row r="551" ht="15" customHeight="1" x14ac:dyDescent="0.25"/>
    <row r="556" ht="15" customHeight="1" x14ac:dyDescent="0.25"/>
    <row r="557" ht="15" customHeight="1" x14ac:dyDescent="0.25"/>
    <row r="558" ht="15" customHeight="1" x14ac:dyDescent="0.25"/>
    <row r="590" ht="15" customHeight="1" x14ac:dyDescent="0.25"/>
    <row r="591" ht="15" customHeight="1" x14ac:dyDescent="0.25"/>
    <row r="597" ht="15" customHeight="1" x14ac:dyDescent="0.25"/>
    <row r="598" ht="15" customHeight="1" x14ac:dyDescent="0.25"/>
    <row r="602" ht="15" customHeight="1" x14ac:dyDescent="0.25"/>
    <row r="603" ht="15" customHeight="1" x14ac:dyDescent="0.25"/>
    <row r="608" ht="15" customHeight="1" x14ac:dyDescent="0.25"/>
    <row r="609" ht="15" customHeight="1" x14ac:dyDescent="0.25"/>
    <row r="610" ht="15" customHeight="1" x14ac:dyDescent="0.25"/>
    <row r="642" ht="15" customHeight="1" x14ac:dyDescent="0.25"/>
    <row r="643" ht="15" customHeight="1" x14ac:dyDescent="0.25"/>
    <row r="649" ht="15" customHeight="1" x14ac:dyDescent="0.25"/>
    <row r="650" ht="15" customHeight="1" x14ac:dyDescent="0.25"/>
    <row r="654" ht="15" customHeight="1" x14ac:dyDescent="0.25"/>
    <row r="655" ht="15" customHeight="1" x14ac:dyDescent="0.25"/>
    <row r="660" ht="15" customHeight="1" x14ac:dyDescent="0.25"/>
    <row r="661" ht="15" customHeight="1" x14ac:dyDescent="0.25"/>
    <row r="662" ht="15" customHeight="1" x14ac:dyDescent="0.25"/>
    <row r="694" ht="15" customHeight="1" x14ac:dyDescent="0.25"/>
    <row r="695" ht="15" customHeight="1" x14ac:dyDescent="0.25"/>
    <row r="701" ht="15" customHeight="1" x14ac:dyDescent="0.25"/>
    <row r="702" ht="15" customHeight="1" x14ac:dyDescent="0.25"/>
    <row r="706" ht="15" customHeight="1" x14ac:dyDescent="0.25"/>
    <row r="707" ht="15" customHeight="1" x14ac:dyDescent="0.25"/>
    <row r="712" ht="15" customHeight="1" x14ac:dyDescent="0.25"/>
    <row r="713" ht="15" customHeight="1" x14ac:dyDescent="0.25"/>
    <row r="714" ht="15" customHeight="1" x14ac:dyDescent="0.25"/>
    <row r="746" ht="15" customHeight="1" x14ac:dyDescent="0.25"/>
    <row r="747" ht="15" customHeight="1" x14ac:dyDescent="0.25"/>
    <row r="753" ht="15" customHeight="1" x14ac:dyDescent="0.25"/>
    <row r="754" ht="15" customHeight="1" x14ac:dyDescent="0.25"/>
    <row r="758" ht="15" customHeight="1" x14ac:dyDescent="0.25"/>
    <row r="759" ht="15" customHeight="1" x14ac:dyDescent="0.25"/>
    <row r="764" ht="15" customHeight="1" x14ac:dyDescent="0.25"/>
    <row r="765" ht="15" customHeight="1" x14ac:dyDescent="0.25"/>
    <row r="766" ht="15" customHeight="1" x14ac:dyDescent="0.25"/>
    <row r="798" ht="15" customHeight="1" x14ac:dyDescent="0.25"/>
    <row r="799" ht="15" customHeight="1" x14ac:dyDescent="0.25"/>
    <row r="805" ht="15" customHeight="1" x14ac:dyDescent="0.25"/>
    <row r="806" ht="15" customHeight="1" x14ac:dyDescent="0.25"/>
    <row r="810" ht="15" customHeight="1" x14ac:dyDescent="0.25"/>
    <row r="811" ht="15" customHeight="1" x14ac:dyDescent="0.25"/>
    <row r="816" ht="15" customHeight="1" x14ac:dyDescent="0.25"/>
    <row r="817" ht="15" customHeight="1" x14ac:dyDescent="0.25"/>
    <row r="818" ht="15" customHeight="1" x14ac:dyDescent="0.25"/>
    <row r="850" ht="15" customHeight="1" x14ac:dyDescent="0.25"/>
    <row r="851" ht="15" customHeight="1" x14ac:dyDescent="0.25"/>
    <row r="857" ht="15" customHeight="1" x14ac:dyDescent="0.25"/>
    <row r="858" ht="15" customHeight="1" x14ac:dyDescent="0.25"/>
    <row r="862" ht="15" customHeight="1" x14ac:dyDescent="0.25"/>
    <row r="863" ht="15" customHeight="1" x14ac:dyDescent="0.25"/>
    <row r="868" ht="15" customHeight="1" x14ac:dyDescent="0.25"/>
    <row r="869" ht="15" customHeight="1" x14ac:dyDescent="0.25"/>
    <row r="870" ht="15" customHeight="1" x14ac:dyDescent="0.25"/>
    <row r="902" ht="15" customHeight="1" x14ac:dyDescent="0.25"/>
    <row r="903" ht="15" customHeight="1" x14ac:dyDescent="0.25"/>
    <row r="909" ht="15" customHeight="1" x14ac:dyDescent="0.25"/>
    <row r="910" ht="15" customHeight="1" x14ac:dyDescent="0.25"/>
    <row r="914" ht="15" customHeight="1" x14ac:dyDescent="0.25"/>
    <row r="915" ht="15" customHeight="1" x14ac:dyDescent="0.25"/>
    <row r="920" ht="15" customHeight="1" x14ac:dyDescent="0.25"/>
    <row r="921" ht="15" customHeight="1" x14ac:dyDescent="0.25"/>
    <row r="922" ht="15" customHeight="1" x14ac:dyDescent="0.25"/>
    <row r="954" ht="15" customHeight="1" x14ac:dyDescent="0.25"/>
    <row r="955" ht="15" customHeight="1" x14ac:dyDescent="0.25"/>
    <row r="961" ht="15" customHeight="1" x14ac:dyDescent="0.25"/>
    <row r="962" ht="15" customHeight="1" x14ac:dyDescent="0.25"/>
    <row r="966" ht="15" customHeight="1" x14ac:dyDescent="0.25"/>
    <row r="967" ht="15" customHeight="1" x14ac:dyDescent="0.25"/>
    <row r="972" ht="15" customHeight="1" x14ac:dyDescent="0.25"/>
    <row r="973" ht="15" customHeight="1" x14ac:dyDescent="0.25"/>
    <row r="974" ht="15" customHeight="1" x14ac:dyDescent="0.25"/>
    <row r="1006" ht="15" customHeight="1" x14ac:dyDescent="0.25"/>
    <row r="1007" ht="15" customHeight="1" x14ac:dyDescent="0.25"/>
    <row r="1013" ht="15" customHeight="1" x14ac:dyDescent="0.25"/>
    <row r="1014" ht="15" customHeight="1" x14ac:dyDescent="0.25"/>
    <row r="1018" ht="15" customHeight="1" x14ac:dyDescent="0.25"/>
    <row r="1019" ht="15" customHeight="1" x14ac:dyDescent="0.25"/>
    <row r="1024" ht="15" customHeight="1" x14ac:dyDescent="0.25"/>
    <row r="1025" ht="15" customHeight="1" x14ac:dyDescent="0.25"/>
    <row r="1026" ht="15" customHeight="1" x14ac:dyDescent="0.25"/>
    <row r="1058" ht="15" customHeight="1" x14ac:dyDescent="0.25"/>
    <row r="1059" ht="15" customHeight="1" x14ac:dyDescent="0.25"/>
    <row r="1065" ht="15" customHeight="1" x14ac:dyDescent="0.25"/>
    <row r="1066" ht="15" customHeight="1" x14ac:dyDescent="0.25"/>
    <row r="1070" ht="15" customHeight="1" x14ac:dyDescent="0.25"/>
    <row r="1071" ht="15" customHeight="1" x14ac:dyDescent="0.25"/>
    <row r="1076" ht="15" customHeight="1" x14ac:dyDescent="0.25"/>
    <row r="1077" ht="15" customHeight="1" x14ac:dyDescent="0.25"/>
    <row r="1078" ht="15" customHeight="1" x14ac:dyDescent="0.25"/>
    <row r="1110" ht="15" customHeight="1" x14ac:dyDescent="0.25"/>
    <row r="1111" ht="15" customHeight="1" x14ac:dyDescent="0.25"/>
    <row r="1117" ht="15" customHeight="1" x14ac:dyDescent="0.25"/>
    <row r="1118" ht="15" customHeight="1" x14ac:dyDescent="0.25"/>
    <row r="1122" ht="15" customHeight="1" x14ac:dyDescent="0.25"/>
    <row r="1123" ht="15" customHeight="1" x14ac:dyDescent="0.25"/>
    <row r="1128" ht="15" customHeight="1" x14ac:dyDescent="0.25"/>
    <row r="1129" ht="15" customHeight="1" x14ac:dyDescent="0.25"/>
    <row r="1130" ht="15" customHeight="1" x14ac:dyDescent="0.25"/>
  </sheetData>
  <mergeCells count="72">
    <mergeCell ref="G39:I39"/>
    <mergeCell ref="J39:L39"/>
    <mergeCell ref="M39:O39"/>
    <mergeCell ref="A38:C38"/>
    <mergeCell ref="D38:F38"/>
    <mergeCell ref="G38:I38"/>
    <mergeCell ref="J38:L38"/>
    <mergeCell ref="M38:O38"/>
    <mergeCell ref="J22:L22"/>
    <mergeCell ref="Q27:R28"/>
    <mergeCell ref="N31:O33"/>
    <mergeCell ref="P31:R33"/>
    <mergeCell ref="J26:L26"/>
    <mergeCell ref="Q36:R38"/>
    <mergeCell ref="J37:L37"/>
    <mergeCell ref="M37:O37"/>
    <mergeCell ref="A35:C35"/>
    <mergeCell ref="D35:F35"/>
    <mergeCell ref="G35:I35"/>
    <mergeCell ref="J35:L35"/>
    <mergeCell ref="M35:O35"/>
    <mergeCell ref="D36:F36"/>
    <mergeCell ref="G36:I36"/>
    <mergeCell ref="J36:L36"/>
    <mergeCell ref="M36:O36"/>
    <mergeCell ref="K42:L42"/>
    <mergeCell ref="M43:N43"/>
    <mergeCell ref="A27:C27"/>
    <mergeCell ref="D27:F27"/>
    <mergeCell ref="G27:I27"/>
    <mergeCell ref="J27:L27"/>
    <mergeCell ref="A28:C28"/>
    <mergeCell ref="D28:F28"/>
    <mergeCell ref="G28:I28"/>
    <mergeCell ref="J28:L28"/>
    <mergeCell ref="A39:C39"/>
    <mergeCell ref="A37:C37"/>
    <mergeCell ref="D37:F37"/>
    <mergeCell ref="G37:I37"/>
    <mergeCell ref="A36:C36"/>
    <mergeCell ref="D39:F39"/>
    <mergeCell ref="A26:C26"/>
    <mergeCell ref="D26:F26"/>
    <mergeCell ref="A19:C19"/>
    <mergeCell ref="D19:F19"/>
    <mergeCell ref="G26:I26"/>
    <mergeCell ref="A20:C20"/>
    <mergeCell ref="D20:F20"/>
    <mergeCell ref="G20:I20"/>
    <mergeCell ref="G22:I22"/>
    <mergeCell ref="Q9:R10"/>
    <mergeCell ref="Q14:R15"/>
    <mergeCell ref="J4:N4"/>
    <mergeCell ref="O4:Q4"/>
    <mergeCell ref="G19:I19"/>
    <mergeCell ref="J19:L19"/>
    <mergeCell ref="J20:L20"/>
    <mergeCell ref="A22:C22"/>
    <mergeCell ref="D22:F22"/>
    <mergeCell ref="G3:R3"/>
    <mergeCell ref="G4:I4"/>
    <mergeCell ref="Q20:R21"/>
    <mergeCell ref="A21:C21"/>
    <mergeCell ref="D21:F21"/>
    <mergeCell ref="G21:I21"/>
    <mergeCell ref="J21:L21"/>
    <mergeCell ref="A1:C5"/>
    <mergeCell ref="G1:M1"/>
    <mergeCell ref="P1:R1"/>
    <mergeCell ref="G2:I2"/>
    <mergeCell ref="L2:M2"/>
    <mergeCell ref="P2:R2"/>
  </mergeCells>
  <pageMargins left="0.7" right="0.7" top="0.75" bottom="0.75" header="0.3" footer="0.3"/>
  <pageSetup paperSize="9" orientation="portrait" r:id="rId1"/>
  <headerFooter>
    <oddHeader>&amp;L&amp;8PEDAGOŠKI FAKULTET&amp;C&amp;8ODSJEK ZA MATEMATIKU I FIZIKU &amp;R&amp;8SMJER  ZA MATEMATIKU I INFORMATIKU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0"/>
  <sheetViews>
    <sheetView view="pageLayout" topLeftCell="A8" workbookViewId="0">
      <selection activeCell="O17" sqref="O17"/>
    </sheetView>
  </sheetViews>
  <sheetFormatPr defaultColWidth="8.42578125" defaultRowHeight="15" x14ac:dyDescent="0.25"/>
  <cols>
    <col min="1" max="16" width="4.7109375" style="1" customWidth="1"/>
    <col min="17" max="18" width="2.42578125" style="1" customWidth="1"/>
    <col min="19" max="20" width="20.140625" style="1" customWidth="1"/>
    <col min="21" max="16384" width="8.42578125" style="1"/>
  </cols>
  <sheetData>
    <row r="1" spans="1:18" x14ac:dyDescent="0.25">
      <c r="A1" s="241"/>
      <c r="B1" s="242"/>
      <c r="C1" s="243"/>
      <c r="E1" s="4" t="s">
        <v>1</v>
      </c>
      <c r="F1" s="5"/>
      <c r="G1" s="250" t="str">
        <f>OPCI_PODACI!B26</f>
        <v>Kišmetović Lejla</v>
      </c>
      <c r="H1" s="250"/>
      <c r="I1" s="250"/>
      <c r="J1" s="250"/>
      <c r="K1" s="250"/>
      <c r="L1" s="250"/>
      <c r="M1" s="250"/>
      <c r="N1" s="5" t="s">
        <v>2</v>
      </c>
      <c r="O1" s="5"/>
      <c r="P1" s="251">
        <f>OPCI_PODACI!C26</f>
        <v>0</v>
      </c>
      <c r="Q1" s="250"/>
      <c r="R1" s="252"/>
    </row>
    <row r="2" spans="1:18" x14ac:dyDescent="0.25">
      <c r="A2" s="244"/>
      <c r="B2" s="245"/>
      <c r="C2" s="246"/>
      <c r="D2" s="89"/>
      <c r="E2" s="6" t="s">
        <v>4</v>
      </c>
      <c r="F2" s="7"/>
      <c r="G2" s="250">
        <f>OPCI_PODACI!D26</f>
        <v>0</v>
      </c>
      <c r="H2" s="250"/>
      <c r="I2" s="250"/>
      <c r="J2" s="7" t="s">
        <v>5</v>
      </c>
      <c r="K2" s="7"/>
      <c r="L2" s="250" t="str">
        <f>OPCI_PODACI!C2</f>
        <v>2014/15.</v>
      </c>
      <c r="M2" s="250"/>
      <c r="N2" s="7" t="s">
        <v>6</v>
      </c>
      <c r="O2" s="7"/>
      <c r="P2" s="253" t="str">
        <f>OPCI_PODACI!C3</f>
        <v>V</v>
      </c>
      <c r="Q2" s="253"/>
      <c r="R2" s="254"/>
    </row>
    <row r="3" spans="1:18" ht="15.75" x14ac:dyDescent="0.25">
      <c r="A3" s="244"/>
      <c r="B3" s="245"/>
      <c r="C3" s="246"/>
      <c r="D3" s="89"/>
      <c r="E3" s="6" t="s">
        <v>8</v>
      </c>
      <c r="F3" s="7"/>
      <c r="G3" s="255" t="str">
        <f>OPCI_PODACI!C4</f>
        <v>FILMSKA RTV KULTURA</v>
      </c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6"/>
    </row>
    <row r="4" spans="1:18" x14ac:dyDescent="0.25">
      <c r="A4" s="244"/>
      <c r="B4" s="245"/>
      <c r="C4" s="246"/>
      <c r="D4" s="89"/>
      <c r="E4" s="6" t="s">
        <v>9</v>
      </c>
      <c r="F4" s="7"/>
      <c r="G4" s="250">
        <f>OPCI_PODACI!C5</f>
        <v>5</v>
      </c>
      <c r="H4" s="250"/>
      <c r="I4" s="250"/>
      <c r="J4" s="257" t="s">
        <v>10</v>
      </c>
      <c r="K4" s="257"/>
      <c r="L4" s="257"/>
      <c r="M4" s="257"/>
      <c r="N4" s="257"/>
      <c r="O4" s="250" t="str">
        <f>OPCI_PODACI!C6</f>
        <v>2 + 2 + 0</v>
      </c>
      <c r="P4" s="250"/>
      <c r="Q4" s="250"/>
      <c r="R4" s="8"/>
    </row>
    <row r="5" spans="1:18" x14ac:dyDescent="0.25">
      <c r="A5" s="247"/>
      <c r="B5" s="248"/>
      <c r="C5" s="249"/>
      <c r="D5" s="8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18" x14ac:dyDescent="0.25">
      <c r="B6" s="89"/>
      <c r="C6" s="89"/>
      <c r="D6" s="89"/>
    </row>
    <row r="7" spans="1:18" x14ac:dyDescent="0.25">
      <c r="A7" s="12" t="s">
        <v>11</v>
      </c>
      <c r="B7" s="13"/>
      <c r="C7" s="13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9" spans="1:18" x14ac:dyDescent="0.25">
      <c r="A9" s="59" t="str">
        <f>PRISUSTVO_PR!C3</f>
        <v>3.10.</v>
      </c>
      <c r="B9" s="59" t="str">
        <f>PRISUSTVO_PR!D3</f>
        <v>10.10.</v>
      </c>
      <c r="C9" s="59" t="str">
        <f>PRISUSTVO_PR!E3</f>
        <v>17.10.</v>
      </c>
      <c r="D9" s="59" t="str">
        <f>PRISUSTVO_PR!F3</f>
        <v>24.10.</v>
      </c>
      <c r="E9" s="59" t="str">
        <f>PRISUSTVO_PR!G3</f>
        <v>31.10.</v>
      </c>
      <c r="F9" s="59" t="str">
        <f>PRISUSTVO_PR!H3</f>
        <v>7.11.</v>
      </c>
      <c r="G9" s="59" t="str">
        <f>PRISUSTVO_PR!I3</f>
        <v>14.11.</v>
      </c>
      <c r="H9" s="59" t="str">
        <f>PRISUSTVO_PR!J3</f>
        <v>21.11.</v>
      </c>
      <c r="I9" s="59" t="str">
        <f>PRISUSTVO_PR!K3</f>
        <v>28.11.</v>
      </c>
      <c r="J9" s="59" t="str">
        <f>PRISUSTVO_PR!L3</f>
        <v>5.12.</v>
      </c>
      <c r="K9" s="59" t="str">
        <f>PRISUSTVO_PR!M3</f>
        <v>12.12.</v>
      </c>
      <c r="L9" s="59" t="str">
        <f>PRISUSTVO_PR!N3</f>
        <v>19.12.</v>
      </c>
      <c r="M9" s="59" t="str">
        <f>PRISUSTVO_PR!O3</f>
        <v>26.12.</v>
      </c>
      <c r="N9" s="59" t="str">
        <f>PRISUSTVO_PR!P3</f>
        <v>3.1.</v>
      </c>
      <c r="O9" s="59" t="str">
        <f>PRISUSTVO_PR!Q3</f>
        <v>9.1.</v>
      </c>
      <c r="Q9" s="258">
        <f>PRISUSTVO_PR!S18</f>
        <v>5</v>
      </c>
      <c r="R9" s="259"/>
    </row>
    <row r="10" spans="1:18" x14ac:dyDescent="0.25">
      <c r="A10" s="14">
        <f>IF(PRISUSTVO_PR!C18=1,1,IF(PRISUSTVO_PR!C18=2,2,IF(PRISUSTVO_PR!C18=3,3,0)))</f>
        <v>2</v>
      </c>
      <c r="B10" s="14">
        <f>IF(PRISUSTVO_PR!D18=1,1,IF(PRISUSTVO_PR!D18=2,2,IF(PRISUSTVO_PR!D18=3,3,0)))</f>
        <v>2</v>
      </c>
      <c r="C10" s="14">
        <f>IF(PRISUSTVO_PR!E18=1,1,IF(PRISUSTVO_PR!E18=2,2,IF(PRISUSTVO_PR!E18=3,3,0)))</f>
        <v>2</v>
      </c>
      <c r="D10" s="14">
        <f>IF(PRISUSTVO_PR!F18=1,1,IF(PRISUSTVO_PR!F18=2,2,IF(PRISUSTVO_PR!F18=3,3,0)))</f>
        <v>2</v>
      </c>
      <c r="E10" s="14">
        <f>IF(PRISUSTVO_PR!G18=1,1,IF(PRISUSTVO_PR!G18=2,2,IF(PRISUSTVO_PR!G18=3,3,0)))</f>
        <v>2</v>
      </c>
      <c r="F10" s="14">
        <f>IF(PRISUSTVO_PR!H18=1,1,IF(PRISUSTVO_PR!H18=2,2,IF(PRISUSTVO_PR!H18=3,3,0)))</f>
        <v>2</v>
      </c>
      <c r="G10" s="14">
        <f>IF(PRISUSTVO_PR!I18=1,1,IF(PRISUSTVO_PR!I18=2,2,IF(PRISUSTVO_PR!I18=3,3,0)))</f>
        <v>2</v>
      </c>
      <c r="H10" s="14">
        <f>IF(PRISUSTVO_PR!J18=1,1,IF(PRISUSTVO_PR!J18=2,2,IF(PRISUSTVO_PR!J18=3,3,0)))</f>
        <v>2</v>
      </c>
      <c r="I10" s="14">
        <f>IF(PRISUSTVO_PR!K18=1,1,IF(PRISUSTVO_PR!K18=2,2,IF(PRISUSTVO_PR!K18=3,3,0)))</f>
        <v>2</v>
      </c>
      <c r="J10" s="14">
        <f>IF(PRISUSTVO_PR!L18=1,1,IF(PRISUSTVO_PR!L18=2,2,IF(PRISUSTVO_PR!L18=3,3,0)))</f>
        <v>2</v>
      </c>
      <c r="K10" s="14">
        <f>IF(PRISUSTVO_PR!M18=1,1,IF(PRISUSTVO_PR!M18=2,2,IF(PRISUSTVO_PR!M18=3,3,0)))</f>
        <v>2</v>
      </c>
      <c r="L10" s="14">
        <f>IF(PRISUSTVO_PR!N18=1,1,IF(PRISUSTVO_PR!N18=2,2,IF(PRISUSTVO_PR!N18=3,3,0)))</f>
        <v>2</v>
      </c>
      <c r="M10" s="14">
        <f>IF(PRISUSTVO_PR!O18=1,1,IF(PRISUSTVO_PR!O18=2,2,IF(PRISUSTVO_PR!O18=3,3,0)))</f>
        <v>2</v>
      </c>
      <c r="N10" s="14">
        <f>IF(PRISUSTVO_PR!P18=1,1,IF(PRISUSTVO_PR!P18=2,2,IF(PRISUSTVO_PR!P18=3,3,0)))</f>
        <v>2</v>
      </c>
      <c r="O10" s="14">
        <f>IF(PRISUSTVO_PR!Q18=1,1,IF(PRISUSTVO_PR!Q18=2,2,IF(PRISUSTVO_PR!Q18=3,3,0)))</f>
        <v>2</v>
      </c>
      <c r="Q10" s="260"/>
      <c r="R10" s="261"/>
    </row>
    <row r="12" spans="1:18" x14ac:dyDescent="0.25">
      <c r="A12" s="12" t="s">
        <v>12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x14ac:dyDescent="0.25">
      <c r="C13" s="15"/>
    </row>
    <row r="14" spans="1:18" x14ac:dyDescent="0.25">
      <c r="A14" s="60" t="str">
        <f>PRISUSTVO_VJ!C3</f>
        <v>11.10.</v>
      </c>
      <c r="B14" s="60" t="str">
        <f>PRISUSTVO_VJ!D3</f>
        <v>18.10.</v>
      </c>
      <c r="C14" s="60" t="str">
        <f>PRISUSTVO_VJ!E3</f>
        <v>19.10.</v>
      </c>
      <c r="D14" s="60" t="str">
        <f>PRISUSTVO_VJ!F3</f>
        <v>21.10.</v>
      </c>
      <c r="E14" s="60" t="str">
        <f>PRISUSTVO_VJ!G3</f>
        <v>28.10.</v>
      </c>
      <c r="F14" s="60" t="str">
        <f>PRISUSTVO_VJ!H3</f>
        <v>4.11.</v>
      </c>
      <c r="G14" s="60" t="str">
        <f>PRISUSTVO_VJ!I3</f>
        <v>11.11.</v>
      </c>
      <c r="H14" s="60" t="str">
        <f>PRISUSTVO_VJ!J3</f>
        <v>18.11.</v>
      </c>
      <c r="I14" s="60" t="str">
        <f>PRISUSTVO_VJ!K3</f>
        <v>2-12.</v>
      </c>
      <c r="J14" s="60" t="str">
        <f>PRISUSTVO_VJ!L3</f>
        <v>9.12.</v>
      </c>
      <c r="K14" s="60" t="str">
        <f>PRISUSTVO_VJ!M3</f>
        <v>16.12.</v>
      </c>
      <c r="L14" s="60" t="str">
        <f>PRISUSTVO_VJ!N3</f>
        <v>23.12.</v>
      </c>
      <c r="M14" s="60" t="str">
        <f>PRISUSTVO_VJ!O3</f>
        <v>29.12.</v>
      </c>
      <c r="N14" s="60" t="str">
        <f>PRISUSTVO_VJ!P3</f>
        <v>6.1.</v>
      </c>
      <c r="O14" s="60" t="str">
        <f>PRISUSTVO_VJ!Q3</f>
        <v>13.1.</v>
      </c>
      <c r="Q14" s="258">
        <f>PRISUSTVO_VJ!S18</f>
        <v>5</v>
      </c>
      <c r="R14" s="259"/>
    </row>
    <row r="15" spans="1:18" x14ac:dyDescent="0.25">
      <c r="A15" s="26">
        <f>PRISUSTVO_VJ!C17</f>
        <v>0</v>
      </c>
      <c r="B15" s="26">
        <f>PRISUSTVO_VJ!D17</f>
        <v>0</v>
      </c>
      <c r="C15" s="26">
        <f>PRISUSTVO_VJ!E17</f>
        <v>0</v>
      </c>
      <c r="D15" s="26">
        <f>PRISUSTVO_VJ!F17</f>
        <v>0</v>
      </c>
      <c r="E15" s="26">
        <f>PRISUSTVO_VJ!G17</f>
        <v>0</v>
      </c>
      <c r="F15" s="26">
        <f>PRISUSTVO_VJ!H17</f>
        <v>0</v>
      </c>
      <c r="G15" s="26">
        <f>PRISUSTVO_VJ!I17</f>
        <v>0</v>
      </c>
      <c r="H15" s="26">
        <f>PRISUSTVO_VJ!J17</f>
        <v>0</v>
      </c>
      <c r="I15" s="26">
        <f>PRISUSTVO_VJ!K17</f>
        <v>0</v>
      </c>
      <c r="J15" s="26">
        <f>PRISUSTVO_VJ!L17</f>
        <v>0</v>
      </c>
      <c r="K15" s="26">
        <f>PRISUSTVO_VJ!M17</f>
        <v>0</v>
      </c>
      <c r="L15" s="26">
        <f>PRISUSTVO_VJ!N17</f>
        <v>0</v>
      </c>
      <c r="M15" s="26">
        <f>PRISUSTVO_VJ!O17</f>
        <v>0</v>
      </c>
      <c r="N15" s="26">
        <f>PRISUSTVO_VJ!P17</f>
        <v>0</v>
      </c>
      <c r="O15" s="26">
        <f>PRISUSTVO_VJ!Q17</f>
        <v>0</v>
      </c>
      <c r="P15" s="89"/>
      <c r="Q15" s="260"/>
      <c r="R15" s="261"/>
    </row>
    <row r="16" spans="1:18" ht="18.75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89"/>
      <c r="Q16" s="61"/>
      <c r="R16" s="61"/>
    </row>
    <row r="17" spans="1:18" ht="18.75" x14ac:dyDescent="0.25">
      <c r="A17" s="93" t="s">
        <v>88</v>
      </c>
      <c r="B17" s="93"/>
      <c r="C17" s="93"/>
      <c r="D17" s="93"/>
      <c r="E17" s="93"/>
      <c r="F17" s="93"/>
      <c r="G17" s="21"/>
      <c r="H17" s="21"/>
      <c r="I17" s="21"/>
      <c r="J17" s="21"/>
      <c r="K17" s="21"/>
      <c r="L17" s="21"/>
      <c r="M17" s="21"/>
      <c r="N17" s="21"/>
      <c r="O17" s="21"/>
      <c r="P17" s="89"/>
      <c r="Q17" s="61"/>
      <c r="R17" s="61"/>
    </row>
    <row r="18" spans="1:18" ht="18.75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89"/>
      <c r="Q18" s="61"/>
      <c r="R18" s="61"/>
    </row>
    <row r="19" spans="1:18" ht="18.75" x14ac:dyDescent="0.25">
      <c r="A19" s="297" t="s">
        <v>28</v>
      </c>
      <c r="B19" s="297"/>
      <c r="C19" s="297"/>
      <c r="D19" s="277" t="s">
        <v>22</v>
      </c>
      <c r="E19" s="277"/>
      <c r="F19" s="277"/>
      <c r="G19" s="277" t="s">
        <v>29</v>
      </c>
      <c r="H19" s="277"/>
      <c r="I19" s="277"/>
      <c r="J19" s="277" t="s">
        <v>14</v>
      </c>
      <c r="K19" s="277"/>
      <c r="L19" s="277"/>
      <c r="M19" s="21"/>
      <c r="N19" s="21"/>
      <c r="O19" s="21"/>
      <c r="P19" s="89"/>
      <c r="Q19" s="61"/>
      <c r="R19" s="61"/>
    </row>
    <row r="20" spans="1:18" ht="18.75" customHeight="1" x14ac:dyDescent="0.25">
      <c r="A20" s="298" t="str">
        <f>OPCI_PODACI!C51</f>
        <v>14.11.2011.</v>
      </c>
      <c r="B20" s="298"/>
      <c r="C20" s="298"/>
      <c r="D20" s="279">
        <f>KOL_1!H22</f>
        <v>16</v>
      </c>
      <c r="E20" s="279"/>
      <c r="F20" s="279"/>
      <c r="G20" s="278">
        <f>KOL_1!I22</f>
        <v>27.586206896551722</v>
      </c>
      <c r="H20" s="279"/>
      <c r="I20" s="279"/>
      <c r="J20" s="279">
        <f>KOL_1!J22</f>
        <v>0</v>
      </c>
      <c r="K20" s="279"/>
      <c r="L20" s="279"/>
      <c r="M20" s="21"/>
      <c r="N20" s="21"/>
      <c r="O20" s="21"/>
      <c r="P20" s="89"/>
      <c r="Q20" s="258">
        <f>SUM(J20:L21)</f>
        <v>12</v>
      </c>
      <c r="R20" s="259"/>
    </row>
    <row r="21" spans="1:18" ht="18.75" customHeight="1" x14ac:dyDescent="0.25">
      <c r="A21" s="298" t="str">
        <f>OPCI_PODACI!C52</f>
        <v>30.5.2011.</v>
      </c>
      <c r="B21" s="298"/>
      <c r="C21" s="298"/>
      <c r="D21" s="279">
        <f>KOL_2!J22</f>
        <v>57</v>
      </c>
      <c r="E21" s="279"/>
      <c r="F21" s="279"/>
      <c r="G21" s="278">
        <f>KOL_2!K22</f>
        <v>60.638297872340431</v>
      </c>
      <c r="H21" s="279"/>
      <c r="I21" s="279"/>
      <c r="J21" s="279">
        <f>KOL_2!L22</f>
        <v>12</v>
      </c>
      <c r="K21" s="279"/>
      <c r="L21" s="279"/>
      <c r="M21" s="21"/>
      <c r="N21" s="21"/>
      <c r="O21" s="21"/>
      <c r="P21" s="89"/>
      <c r="Q21" s="260"/>
      <c r="R21" s="261"/>
    </row>
    <row r="22" spans="1:18" ht="18.75" customHeight="1" x14ac:dyDescent="0.25">
      <c r="A22" s="298" t="str">
        <f>OPCI_PODACI!C53</f>
        <v>6.6.2011.</v>
      </c>
      <c r="B22" s="298"/>
      <c r="C22" s="298"/>
      <c r="D22" s="279">
        <f>POPRAVNI_KOL!H22</f>
        <v>0</v>
      </c>
      <c r="E22" s="279"/>
      <c r="F22" s="279"/>
      <c r="G22" s="278">
        <f>POPRAVNI_KOL!I22</f>
        <v>0</v>
      </c>
      <c r="H22" s="278"/>
      <c r="I22" s="278"/>
      <c r="J22" s="279">
        <f>POPRAVNI_KOL!J22</f>
        <v>0</v>
      </c>
      <c r="K22" s="279"/>
      <c r="L22" s="279"/>
      <c r="M22" s="21"/>
      <c r="N22" s="21"/>
      <c r="O22" s="21"/>
      <c r="P22" s="89"/>
      <c r="Q22" s="92"/>
      <c r="R22" s="92"/>
    </row>
    <row r="23" spans="1:18" x14ac:dyDescent="0.25">
      <c r="P23" s="89"/>
    </row>
    <row r="24" spans="1:18" ht="15" customHeight="1" x14ac:dyDescent="0.25">
      <c r="A24" s="12" t="s">
        <v>89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Q24" s="57"/>
      <c r="R24" s="57"/>
    </row>
    <row r="25" spans="1:18" ht="15" customHeight="1" x14ac:dyDescent="0.25">
      <c r="Q25" s="57"/>
      <c r="R25" s="57"/>
    </row>
    <row r="26" spans="1:18" x14ac:dyDescent="0.25">
      <c r="A26" s="299" t="s">
        <v>36</v>
      </c>
      <c r="B26" s="299"/>
      <c r="C26" s="299"/>
      <c r="D26" s="300" t="s">
        <v>22</v>
      </c>
      <c r="E26" s="300"/>
      <c r="F26" s="300"/>
      <c r="G26" s="300" t="s">
        <v>29</v>
      </c>
      <c r="H26" s="300"/>
      <c r="I26" s="300"/>
      <c r="J26" s="300" t="s">
        <v>14</v>
      </c>
      <c r="K26" s="300"/>
      <c r="L26" s="300"/>
    </row>
    <row r="27" spans="1:18" x14ac:dyDescent="0.25">
      <c r="A27" s="309" t="str">
        <f>OPCI_PODACI!C61</f>
        <v>14.11.2011.</v>
      </c>
      <c r="B27" s="309"/>
      <c r="C27" s="309"/>
      <c r="D27" s="295">
        <f>DZ_1!I22</f>
        <v>0</v>
      </c>
      <c r="E27" s="295"/>
      <c r="F27" s="295"/>
      <c r="G27" s="296">
        <f>DZ_1!J22</f>
        <v>0</v>
      </c>
      <c r="H27" s="295"/>
      <c r="I27" s="295"/>
      <c r="J27" s="295">
        <f>DZ_1!K22</f>
        <v>0</v>
      </c>
      <c r="K27" s="295"/>
      <c r="L27" s="295"/>
      <c r="Q27" s="258">
        <f>SUM(J27:L28)</f>
        <v>0</v>
      </c>
      <c r="R27" s="259"/>
    </row>
    <row r="28" spans="1:18" x14ac:dyDescent="0.25">
      <c r="A28" s="309" t="str">
        <f>OPCI_PODACI!C62</f>
        <v>21. 3. 2011.</v>
      </c>
      <c r="B28" s="309"/>
      <c r="C28" s="309"/>
      <c r="D28" s="295">
        <f>DZ_2!H22</f>
        <v>0</v>
      </c>
      <c r="E28" s="295"/>
      <c r="F28" s="295"/>
      <c r="G28" s="296">
        <f>DZ_2!I22</f>
        <v>0</v>
      </c>
      <c r="H28" s="295"/>
      <c r="I28" s="295"/>
      <c r="J28" s="295">
        <f>DZ_2!J22</f>
        <v>0</v>
      </c>
      <c r="K28" s="295"/>
      <c r="L28" s="295"/>
      <c r="P28" s="12"/>
      <c r="Q28" s="260"/>
      <c r="R28" s="261"/>
    </row>
    <row r="29" spans="1:18" s="18" customFormat="1" ht="4.5" customHeight="1" x14ac:dyDescent="0.25">
      <c r="A29" s="82"/>
      <c r="B29" s="82"/>
      <c r="C29" s="82"/>
      <c r="D29" s="80"/>
      <c r="E29" s="80"/>
      <c r="F29" s="80"/>
      <c r="G29" s="81"/>
      <c r="H29" s="80"/>
      <c r="I29" s="80"/>
      <c r="J29" s="80"/>
      <c r="K29" s="80"/>
      <c r="L29" s="80"/>
      <c r="M29" s="84"/>
      <c r="N29" s="83"/>
      <c r="O29" s="83"/>
      <c r="P29" s="84"/>
      <c r="Q29" s="85"/>
      <c r="R29" s="85"/>
    </row>
    <row r="30" spans="1:18" s="18" customFormat="1" ht="3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Q30" s="16"/>
      <c r="R30" s="16"/>
    </row>
    <row r="31" spans="1:18" ht="15" customHeight="1" x14ac:dyDescent="0.25">
      <c r="A31" s="12" t="s">
        <v>13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86"/>
      <c r="N31" s="289" t="s">
        <v>80</v>
      </c>
      <c r="O31" s="290"/>
      <c r="P31" s="280">
        <f>[1]suma!F21</f>
        <v>0</v>
      </c>
      <c r="Q31" s="281"/>
      <c r="R31" s="282"/>
    </row>
    <row r="32" spans="1:18" ht="6.7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87"/>
      <c r="N32" s="291"/>
      <c r="O32" s="292"/>
      <c r="P32" s="283"/>
      <c r="Q32" s="284"/>
      <c r="R32" s="285"/>
    </row>
    <row r="33" spans="1:18" ht="6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87"/>
      <c r="N33" s="293"/>
      <c r="O33" s="294"/>
      <c r="P33" s="286"/>
      <c r="Q33" s="287"/>
      <c r="R33" s="288"/>
    </row>
    <row r="34" spans="1:18" ht="4.5" customHeight="1" x14ac:dyDescent="0.25">
      <c r="M34" s="12"/>
      <c r="N34" s="12"/>
      <c r="O34" s="12"/>
      <c r="Q34" s="16"/>
      <c r="R34" s="16"/>
    </row>
    <row r="35" spans="1:18" ht="15" customHeight="1" x14ac:dyDescent="0.25">
      <c r="A35" s="262"/>
      <c r="B35" s="263"/>
      <c r="C35" s="264"/>
      <c r="D35" s="265" t="s">
        <v>43</v>
      </c>
      <c r="E35" s="266"/>
      <c r="F35" s="267"/>
      <c r="G35" s="268" t="s">
        <v>22</v>
      </c>
      <c r="H35" s="269"/>
      <c r="I35" s="270"/>
      <c r="J35" s="268" t="s">
        <v>24</v>
      </c>
      <c r="K35" s="269"/>
      <c r="L35" s="270"/>
      <c r="M35" s="268" t="s">
        <v>14</v>
      </c>
      <c r="N35" s="269"/>
      <c r="O35" s="270"/>
    </row>
    <row r="36" spans="1:18" ht="15" customHeight="1" x14ac:dyDescent="0.25">
      <c r="A36" s="303" t="s">
        <v>18</v>
      </c>
      <c r="B36" s="304"/>
      <c r="C36" s="305"/>
      <c r="D36" s="306"/>
      <c r="E36" s="307"/>
      <c r="F36" s="308"/>
      <c r="G36" s="262"/>
      <c r="H36" s="263"/>
      <c r="I36" s="264"/>
      <c r="J36" s="262"/>
      <c r="K36" s="263"/>
      <c r="L36" s="264"/>
      <c r="M36" s="262"/>
      <c r="N36" s="263"/>
      <c r="O36" s="264"/>
      <c r="Q36" s="271"/>
      <c r="R36" s="272"/>
    </row>
    <row r="37" spans="1:18" x14ac:dyDescent="0.25">
      <c r="A37" s="303" t="s">
        <v>19</v>
      </c>
      <c r="B37" s="304"/>
      <c r="C37" s="305"/>
      <c r="D37" s="306"/>
      <c r="E37" s="307"/>
      <c r="F37" s="308"/>
      <c r="G37" s="262"/>
      <c r="H37" s="263"/>
      <c r="I37" s="264"/>
      <c r="J37" s="262"/>
      <c r="K37" s="263"/>
      <c r="L37" s="264"/>
      <c r="M37" s="262"/>
      <c r="N37" s="263"/>
      <c r="O37" s="264"/>
      <c r="Q37" s="273"/>
      <c r="R37" s="274"/>
    </row>
    <row r="38" spans="1:18" x14ac:dyDescent="0.25">
      <c r="A38" s="303" t="s">
        <v>47</v>
      </c>
      <c r="B38" s="304"/>
      <c r="C38" s="305"/>
      <c r="D38" s="306"/>
      <c r="E38" s="307"/>
      <c r="F38" s="308"/>
      <c r="G38" s="262"/>
      <c r="H38" s="263"/>
      <c r="I38" s="264"/>
      <c r="J38" s="262"/>
      <c r="K38" s="263"/>
      <c r="L38" s="264"/>
      <c r="M38" s="262"/>
      <c r="N38" s="263"/>
      <c r="O38" s="264"/>
      <c r="Q38" s="275"/>
      <c r="R38" s="276"/>
    </row>
    <row r="39" spans="1:18" s="19" customFormat="1" x14ac:dyDescent="0.25">
      <c r="A39" s="303" t="s">
        <v>49</v>
      </c>
      <c r="B39" s="304"/>
      <c r="C39" s="305"/>
      <c r="D39" s="306"/>
      <c r="E39" s="307"/>
      <c r="F39" s="308"/>
      <c r="G39" s="262"/>
      <c r="H39" s="263"/>
      <c r="I39" s="264"/>
      <c r="J39" s="262"/>
      <c r="K39" s="263"/>
      <c r="L39" s="264"/>
      <c r="M39" s="262"/>
      <c r="N39" s="263"/>
      <c r="O39" s="264"/>
      <c r="P39" s="1"/>
      <c r="Q39" s="1"/>
      <c r="R39" s="1"/>
    </row>
    <row r="40" spans="1:18" s="19" customFormat="1" ht="15.75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</row>
    <row r="42" spans="1:18" x14ac:dyDescent="0.25">
      <c r="A42" s="65" t="s">
        <v>52</v>
      </c>
      <c r="B42" s="66"/>
      <c r="C42" s="66"/>
      <c r="D42" s="66"/>
      <c r="E42" s="66"/>
      <c r="F42" s="67"/>
      <c r="G42" s="66" t="s">
        <v>53</v>
      </c>
      <c r="H42" s="66"/>
      <c r="I42" s="66"/>
      <c r="J42" s="66"/>
      <c r="K42" s="302"/>
      <c r="L42" s="302"/>
      <c r="M42" s="68" t="s">
        <v>57</v>
      </c>
      <c r="N42" s="68"/>
      <c r="O42" s="68" t="s">
        <v>59</v>
      </c>
      <c r="P42" s="68"/>
      <c r="Q42" s="68" t="s">
        <v>56</v>
      </c>
      <c r="R42" s="69"/>
    </row>
    <row r="43" spans="1:18" x14ac:dyDescent="0.25">
      <c r="A43" s="70"/>
      <c r="B43" s="71"/>
      <c r="C43" s="71"/>
      <c r="D43" s="71"/>
      <c r="E43" s="71"/>
      <c r="F43" s="71"/>
      <c r="G43" s="71"/>
      <c r="H43" s="71"/>
      <c r="I43" s="71"/>
      <c r="J43" s="71"/>
      <c r="K43" s="72" t="s">
        <v>58</v>
      </c>
      <c r="L43" s="72"/>
      <c r="M43" s="301" t="s">
        <v>73</v>
      </c>
      <c r="N43" s="301"/>
      <c r="O43" s="73"/>
      <c r="P43" s="88" t="s">
        <v>54</v>
      </c>
      <c r="Q43" s="88"/>
      <c r="R43" s="75"/>
    </row>
    <row r="44" spans="1:18" ht="15.75" thickBot="1" x14ac:dyDescent="0.3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</row>
    <row r="46" spans="1:18" x14ac:dyDescent="0.25">
      <c r="H46" s="1" t="s">
        <v>55</v>
      </c>
      <c r="L46" s="90"/>
      <c r="M46" s="90"/>
      <c r="N46" s="90"/>
      <c r="O46" s="90"/>
      <c r="P46" s="90"/>
      <c r="Q46" s="90"/>
      <c r="R46" s="90"/>
    </row>
    <row r="57" ht="15" customHeight="1" x14ac:dyDescent="0.25"/>
    <row r="58" ht="15" customHeight="1" x14ac:dyDescent="0.25"/>
    <row r="64" ht="15" customHeight="1" x14ac:dyDescent="0.25"/>
    <row r="65" ht="15" customHeight="1" x14ac:dyDescent="0.25"/>
    <row r="70" ht="15" customHeight="1" x14ac:dyDescent="0.25"/>
    <row r="71" ht="15" customHeight="1" x14ac:dyDescent="0.25"/>
    <row r="76" ht="15" customHeight="1" x14ac:dyDescent="0.25"/>
    <row r="77" ht="15" customHeight="1" x14ac:dyDescent="0.25"/>
    <row r="78" ht="15" customHeight="1" x14ac:dyDescent="0.25"/>
    <row r="82" ht="15" customHeight="1" x14ac:dyDescent="0.25"/>
    <row r="83" ht="15" customHeight="1" x14ac:dyDescent="0.25"/>
    <row r="88" ht="15" customHeight="1" x14ac:dyDescent="0.25"/>
    <row r="89" ht="15" customHeight="1" x14ac:dyDescent="0.25"/>
    <row r="90" ht="15" customHeight="1" x14ac:dyDescent="0.25"/>
    <row r="122" ht="15" customHeight="1" x14ac:dyDescent="0.25"/>
    <row r="123" ht="15" customHeight="1" x14ac:dyDescent="0.25"/>
    <row r="129" ht="15" customHeight="1" x14ac:dyDescent="0.25"/>
    <row r="130" ht="15" customHeight="1" x14ac:dyDescent="0.25"/>
    <row r="134" ht="15" customHeight="1" x14ac:dyDescent="0.25"/>
    <row r="135" ht="15" customHeight="1" x14ac:dyDescent="0.25"/>
    <row r="140" ht="15" customHeight="1" x14ac:dyDescent="0.25"/>
    <row r="141" ht="15" customHeight="1" x14ac:dyDescent="0.25"/>
    <row r="142" ht="15" customHeight="1" x14ac:dyDescent="0.25"/>
    <row r="174" ht="15" customHeight="1" x14ac:dyDescent="0.25"/>
    <row r="175" ht="15" customHeight="1" x14ac:dyDescent="0.25"/>
    <row r="181" ht="15" customHeight="1" x14ac:dyDescent="0.25"/>
    <row r="182" ht="15" customHeight="1" x14ac:dyDescent="0.25"/>
    <row r="186" ht="15" customHeight="1" x14ac:dyDescent="0.25"/>
    <row r="187" ht="15" customHeight="1" x14ac:dyDescent="0.25"/>
    <row r="192" ht="15" customHeight="1" x14ac:dyDescent="0.25"/>
    <row r="193" ht="15" customHeight="1" x14ac:dyDescent="0.25"/>
    <row r="194" ht="15" customHeight="1" x14ac:dyDescent="0.25"/>
    <row r="226" ht="15" customHeight="1" x14ac:dyDescent="0.25"/>
    <row r="227" ht="15" customHeight="1" x14ac:dyDescent="0.25"/>
    <row r="233" ht="15" customHeight="1" x14ac:dyDescent="0.25"/>
    <row r="234" ht="15" customHeight="1" x14ac:dyDescent="0.25"/>
    <row r="238" ht="15" customHeight="1" x14ac:dyDescent="0.25"/>
    <row r="239" ht="15" customHeight="1" x14ac:dyDescent="0.25"/>
    <row r="244" ht="15" customHeight="1" x14ac:dyDescent="0.25"/>
    <row r="245" ht="15" customHeight="1" x14ac:dyDescent="0.25"/>
    <row r="246" ht="15" customHeight="1" x14ac:dyDescent="0.25"/>
    <row r="278" ht="15" customHeight="1" x14ac:dyDescent="0.25"/>
    <row r="279" ht="15" customHeight="1" x14ac:dyDescent="0.25"/>
    <row r="285" ht="15" customHeight="1" x14ac:dyDescent="0.25"/>
    <row r="286" ht="15" customHeight="1" x14ac:dyDescent="0.25"/>
    <row r="290" ht="15" customHeight="1" x14ac:dyDescent="0.25"/>
    <row r="291" ht="15" customHeight="1" x14ac:dyDescent="0.25"/>
    <row r="296" ht="15" customHeight="1" x14ac:dyDescent="0.25"/>
    <row r="297" ht="15" customHeight="1" x14ac:dyDescent="0.25"/>
    <row r="298" ht="15" customHeight="1" x14ac:dyDescent="0.25"/>
    <row r="330" ht="15" customHeight="1" x14ac:dyDescent="0.25"/>
    <row r="331" ht="15" customHeight="1" x14ac:dyDescent="0.25"/>
    <row r="337" ht="15" customHeight="1" x14ac:dyDescent="0.25"/>
    <row r="338" ht="15" customHeight="1" x14ac:dyDescent="0.25"/>
    <row r="342" ht="15" customHeight="1" x14ac:dyDescent="0.25"/>
    <row r="343" ht="15" customHeight="1" x14ac:dyDescent="0.25"/>
    <row r="348" ht="15" customHeight="1" x14ac:dyDescent="0.25"/>
    <row r="349" ht="15" customHeight="1" x14ac:dyDescent="0.25"/>
    <row r="350" ht="15" customHeight="1" x14ac:dyDescent="0.25"/>
    <row r="382" ht="15" customHeight="1" x14ac:dyDescent="0.25"/>
    <row r="383" ht="15" customHeight="1" x14ac:dyDescent="0.25"/>
    <row r="389" ht="15" customHeight="1" x14ac:dyDescent="0.25"/>
    <row r="390" ht="15" customHeight="1" x14ac:dyDescent="0.25"/>
    <row r="394" ht="15" customHeight="1" x14ac:dyDescent="0.25"/>
    <row r="395" ht="15" customHeight="1" x14ac:dyDescent="0.25"/>
    <row r="400" ht="15" customHeight="1" x14ac:dyDescent="0.25"/>
    <row r="401" ht="15" customHeight="1" x14ac:dyDescent="0.25"/>
    <row r="402" ht="15" customHeight="1" x14ac:dyDescent="0.25"/>
    <row r="434" ht="15" customHeight="1" x14ac:dyDescent="0.25"/>
    <row r="435" ht="15" customHeight="1" x14ac:dyDescent="0.25"/>
    <row r="441" ht="15" customHeight="1" x14ac:dyDescent="0.25"/>
    <row r="442" ht="15" customHeight="1" x14ac:dyDescent="0.25"/>
    <row r="446" ht="15" customHeight="1" x14ac:dyDescent="0.25"/>
    <row r="447" ht="15" customHeight="1" x14ac:dyDescent="0.25"/>
    <row r="452" ht="15" customHeight="1" x14ac:dyDescent="0.25"/>
    <row r="453" ht="15" customHeight="1" x14ac:dyDescent="0.25"/>
    <row r="454" ht="15" customHeight="1" x14ac:dyDescent="0.25"/>
    <row r="486" ht="15" customHeight="1" x14ac:dyDescent="0.25"/>
    <row r="487" ht="15" customHeight="1" x14ac:dyDescent="0.25"/>
    <row r="493" ht="15" customHeight="1" x14ac:dyDescent="0.25"/>
    <row r="494" ht="15" customHeight="1" x14ac:dyDescent="0.25"/>
    <row r="498" ht="15" customHeight="1" x14ac:dyDescent="0.25"/>
    <row r="499" ht="15" customHeight="1" x14ac:dyDescent="0.25"/>
    <row r="504" ht="15" customHeight="1" x14ac:dyDescent="0.25"/>
    <row r="505" ht="15" customHeight="1" x14ac:dyDescent="0.25"/>
    <row r="506" ht="15" customHeight="1" x14ac:dyDescent="0.25"/>
    <row r="538" ht="15" customHeight="1" x14ac:dyDescent="0.25"/>
    <row r="539" ht="15" customHeight="1" x14ac:dyDescent="0.25"/>
    <row r="545" ht="15" customHeight="1" x14ac:dyDescent="0.25"/>
    <row r="546" ht="15" customHeight="1" x14ac:dyDescent="0.25"/>
    <row r="550" ht="15" customHeight="1" x14ac:dyDescent="0.25"/>
    <row r="551" ht="15" customHeight="1" x14ac:dyDescent="0.25"/>
    <row r="556" ht="15" customHeight="1" x14ac:dyDescent="0.25"/>
    <row r="557" ht="15" customHeight="1" x14ac:dyDescent="0.25"/>
    <row r="558" ht="15" customHeight="1" x14ac:dyDescent="0.25"/>
    <row r="590" ht="15" customHeight="1" x14ac:dyDescent="0.25"/>
    <row r="591" ht="15" customHeight="1" x14ac:dyDescent="0.25"/>
    <row r="597" ht="15" customHeight="1" x14ac:dyDescent="0.25"/>
    <row r="598" ht="15" customHeight="1" x14ac:dyDescent="0.25"/>
    <row r="602" ht="15" customHeight="1" x14ac:dyDescent="0.25"/>
    <row r="603" ht="15" customHeight="1" x14ac:dyDescent="0.25"/>
    <row r="608" ht="15" customHeight="1" x14ac:dyDescent="0.25"/>
    <row r="609" ht="15" customHeight="1" x14ac:dyDescent="0.25"/>
    <row r="610" ht="15" customHeight="1" x14ac:dyDescent="0.25"/>
    <row r="642" ht="15" customHeight="1" x14ac:dyDescent="0.25"/>
    <row r="643" ht="15" customHeight="1" x14ac:dyDescent="0.25"/>
    <row r="649" ht="15" customHeight="1" x14ac:dyDescent="0.25"/>
    <row r="650" ht="15" customHeight="1" x14ac:dyDescent="0.25"/>
    <row r="654" ht="15" customHeight="1" x14ac:dyDescent="0.25"/>
    <row r="655" ht="15" customHeight="1" x14ac:dyDescent="0.25"/>
    <row r="660" ht="15" customHeight="1" x14ac:dyDescent="0.25"/>
    <row r="661" ht="15" customHeight="1" x14ac:dyDescent="0.25"/>
    <row r="662" ht="15" customHeight="1" x14ac:dyDescent="0.25"/>
    <row r="694" ht="15" customHeight="1" x14ac:dyDescent="0.25"/>
    <row r="695" ht="15" customHeight="1" x14ac:dyDescent="0.25"/>
    <row r="701" ht="15" customHeight="1" x14ac:dyDescent="0.25"/>
    <row r="702" ht="15" customHeight="1" x14ac:dyDescent="0.25"/>
    <row r="706" ht="15" customHeight="1" x14ac:dyDescent="0.25"/>
    <row r="707" ht="15" customHeight="1" x14ac:dyDescent="0.25"/>
    <row r="712" ht="15" customHeight="1" x14ac:dyDescent="0.25"/>
    <row r="713" ht="15" customHeight="1" x14ac:dyDescent="0.25"/>
    <row r="714" ht="15" customHeight="1" x14ac:dyDescent="0.25"/>
    <row r="746" ht="15" customHeight="1" x14ac:dyDescent="0.25"/>
    <row r="747" ht="15" customHeight="1" x14ac:dyDescent="0.25"/>
    <row r="753" ht="15" customHeight="1" x14ac:dyDescent="0.25"/>
    <row r="754" ht="15" customHeight="1" x14ac:dyDescent="0.25"/>
    <row r="758" ht="15" customHeight="1" x14ac:dyDescent="0.25"/>
    <row r="759" ht="15" customHeight="1" x14ac:dyDescent="0.25"/>
    <row r="764" ht="15" customHeight="1" x14ac:dyDescent="0.25"/>
    <row r="765" ht="15" customHeight="1" x14ac:dyDescent="0.25"/>
    <row r="766" ht="15" customHeight="1" x14ac:dyDescent="0.25"/>
    <row r="798" ht="15" customHeight="1" x14ac:dyDescent="0.25"/>
    <row r="799" ht="15" customHeight="1" x14ac:dyDescent="0.25"/>
    <row r="805" ht="15" customHeight="1" x14ac:dyDescent="0.25"/>
    <row r="806" ht="15" customHeight="1" x14ac:dyDescent="0.25"/>
    <row r="810" ht="15" customHeight="1" x14ac:dyDescent="0.25"/>
    <row r="811" ht="15" customHeight="1" x14ac:dyDescent="0.25"/>
    <row r="816" ht="15" customHeight="1" x14ac:dyDescent="0.25"/>
    <row r="817" ht="15" customHeight="1" x14ac:dyDescent="0.25"/>
    <row r="818" ht="15" customHeight="1" x14ac:dyDescent="0.25"/>
    <row r="850" ht="15" customHeight="1" x14ac:dyDescent="0.25"/>
    <row r="851" ht="15" customHeight="1" x14ac:dyDescent="0.25"/>
    <row r="857" ht="15" customHeight="1" x14ac:dyDescent="0.25"/>
    <row r="858" ht="15" customHeight="1" x14ac:dyDescent="0.25"/>
    <row r="862" ht="15" customHeight="1" x14ac:dyDescent="0.25"/>
    <row r="863" ht="15" customHeight="1" x14ac:dyDescent="0.25"/>
    <row r="868" ht="15" customHeight="1" x14ac:dyDescent="0.25"/>
    <row r="869" ht="15" customHeight="1" x14ac:dyDescent="0.25"/>
    <row r="870" ht="15" customHeight="1" x14ac:dyDescent="0.25"/>
    <row r="902" ht="15" customHeight="1" x14ac:dyDescent="0.25"/>
    <row r="903" ht="15" customHeight="1" x14ac:dyDescent="0.25"/>
    <row r="909" ht="15" customHeight="1" x14ac:dyDescent="0.25"/>
    <row r="910" ht="15" customHeight="1" x14ac:dyDescent="0.25"/>
    <row r="914" ht="15" customHeight="1" x14ac:dyDescent="0.25"/>
    <row r="915" ht="15" customHeight="1" x14ac:dyDescent="0.25"/>
    <row r="920" ht="15" customHeight="1" x14ac:dyDescent="0.25"/>
    <row r="921" ht="15" customHeight="1" x14ac:dyDescent="0.25"/>
    <row r="922" ht="15" customHeight="1" x14ac:dyDescent="0.25"/>
    <row r="954" ht="15" customHeight="1" x14ac:dyDescent="0.25"/>
    <row r="955" ht="15" customHeight="1" x14ac:dyDescent="0.25"/>
    <row r="961" ht="15" customHeight="1" x14ac:dyDescent="0.25"/>
    <row r="962" ht="15" customHeight="1" x14ac:dyDescent="0.25"/>
    <row r="966" ht="15" customHeight="1" x14ac:dyDescent="0.25"/>
    <row r="967" ht="15" customHeight="1" x14ac:dyDescent="0.25"/>
    <row r="972" ht="15" customHeight="1" x14ac:dyDescent="0.25"/>
    <row r="973" ht="15" customHeight="1" x14ac:dyDescent="0.25"/>
    <row r="974" ht="15" customHeight="1" x14ac:dyDescent="0.25"/>
    <row r="1006" ht="15" customHeight="1" x14ac:dyDescent="0.25"/>
    <row r="1007" ht="15" customHeight="1" x14ac:dyDescent="0.25"/>
    <row r="1013" ht="15" customHeight="1" x14ac:dyDescent="0.25"/>
    <row r="1014" ht="15" customHeight="1" x14ac:dyDescent="0.25"/>
    <row r="1018" ht="15" customHeight="1" x14ac:dyDescent="0.25"/>
    <row r="1019" ht="15" customHeight="1" x14ac:dyDescent="0.25"/>
    <row r="1024" ht="15" customHeight="1" x14ac:dyDescent="0.25"/>
    <row r="1025" ht="15" customHeight="1" x14ac:dyDescent="0.25"/>
    <row r="1026" ht="15" customHeight="1" x14ac:dyDescent="0.25"/>
    <row r="1058" ht="15" customHeight="1" x14ac:dyDescent="0.25"/>
    <row r="1059" ht="15" customHeight="1" x14ac:dyDescent="0.25"/>
    <row r="1065" ht="15" customHeight="1" x14ac:dyDescent="0.25"/>
    <row r="1066" ht="15" customHeight="1" x14ac:dyDescent="0.25"/>
    <row r="1070" ht="15" customHeight="1" x14ac:dyDescent="0.25"/>
    <row r="1071" ht="15" customHeight="1" x14ac:dyDescent="0.25"/>
    <row r="1076" ht="15" customHeight="1" x14ac:dyDescent="0.25"/>
    <row r="1077" ht="15" customHeight="1" x14ac:dyDescent="0.25"/>
    <row r="1078" ht="15" customHeight="1" x14ac:dyDescent="0.25"/>
    <row r="1110" ht="15" customHeight="1" x14ac:dyDescent="0.25"/>
    <row r="1111" ht="15" customHeight="1" x14ac:dyDescent="0.25"/>
    <row r="1117" ht="15" customHeight="1" x14ac:dyDescent="0.25"/>
    <row r="1118" ht="15" customHeight="1" x14ac:dyDescent="0.25"/>
    <row r="1122" ht="15" customHeight="1" x14ac:dyDescent="0.25"/>
    <row r="1123" ht="15" customHeight="1" x14ac:dyDescent="0.25"/>
    <row r="1128" ht="15" customHeight="1" x14ac:dyDescent="0.25"/>
    <row r="1129" ht="15" customHeight="1" x14ac:dyDescent="0.25"/>
    <row r="1130" ht="15" customHeight="1" x14ac:dyDescent="0.25"/>
  </sheetData>
  <mergeCells count="72">
    <mergeCell ref="G39:I39"/>
    <mergeCell ref="J39:L39"/>
    <mergeCell ref="M39:O39"/>
    <mergeCell ref="A38:C38"/>
    <mergeCell ref="D38:F38"/>
    <mergeCell ref="G38:I38"/>
    <mergeCell ref="J38:L38"/>
    <mergeCell ref="M38:O38"/>
    <mergeCell ref="J22:L22"/>
    <mergeCell ref="Q27:R28"/>
    <mergeCell ref="N31:O33"/>
    <mergeCell ref="P31:R33"/>
    <mergeCell ref="J26:L26"/>
    <mergeCell ref="Q36:R38"/>
    <mergeCell ref="J37:L37"/>
    <mergeCell ref="M37:O37"/>
    <mergeCell ref="A35:C35"/>
    <mergeCell ref="D35:F35"/>
    <mergeCell ref="G35:I35"/>
    <mergeCell ref="J35:L35"/>
    <mergeCell ref="M35:O35"/>
    <mergeCell ref="D36:F36"/>
    <mergeCell ref="G36:I36"/>
    <mergeCell ref="J36:L36"/>
    <mergeCell ref="M36:O36"/>
    <mergeCell ref="K42:L42"/>
    <mergeCell ref="M43:N43"/>
    <mergeCell ref="A27:C27"/>
    <mergeCell ref="D27:F27"/>
    <mergeCell ref="G27:I27"/>
    <mergeCell ref="J27:L27"/>
    <mergeCell ref="A28:C28"/>
    <mergeCell ref="D28:F28"/>
    <mergeCell ref="G28:I28"/>
    <mergeCell ref="J28:L28"/>
    <mergeCell ref="A39:C39"/>
    <mergeCell ref="A37:C37"/>
    <mergeCell ref="D37:F37"/>
    <mergeCell ref="G37:I37"/>
    <mergeCell ref="A36:C36"/>
    <mergeCell ref="D39:F39"/>
    <mergeCell ref="A26:C26"/>
    <mergeCell ref="D26:F26"/>
    <mergeCell ref="A19:C19"/>
    <mergeCell ref="D19:F19"/>
    <mergeCell ref="G26:I26"/>
    <mergeCell ref="A20:C20"/>
    <mergeCell ref="D20:F20"/>
    <mergeCell ref="G20:I20"/>
    <mergeCell ref="G22:I22"/>
    <mergeCell ref="Q9:R10"/>
    <mergeCell ref="Q14:R15"/>
    <mergeCell ref="J4:N4"/>
    <mergeCell ref="O4:Q4"/>
    <mergeCell ref="G19:I19"/>
    <mergeCell ref="J19:L19"/>
    <mergeCell ref="J20:L20"/>
    <mergeCell ref="A22:C22"/>
    <mergeCell ref="D22:F22"/>
    <mergeCell ref="G3:R3"/>
    <mergeCell ref="G4:I4"/>
    <mergeCell ref="Q20:R21"/>
    <mergeCell ref="A21:C21"/>
    <mergeCell ref="D21:F21"/>
    <mergeCell ref="G21:I21"/>
    <mergeCell ref="J21:L21"/>
    <mergeCell ref="A1:C5"/>
    <mergeCell ref="G1:M1"/>
    <mergeCell ref="P1:R1"/>
    <mergeCell ref="G2:I2"/>
    <mergeCell ref="L2:M2"/>
    <mergeCell ref="P2:R2"/>
  </mergeCells>
  <pageMargins left="0.7" right="0.7" top="0.75" bottom="0.75" header="0.3" footer="0.3"/>
  <pageSetup paperSize="9" orientation="portrait" r:id="rId1"/>
  <headerFooter>
    <oddHeader>&amp;L&amp;8PEDAGOŠKI FAKULTET&amp;C&amp;8ODSJEK ZA MATEMATIKU I FIZIKU&amp;R&amp;8SMJER ZA MATEMATIKU I INFORMATIKU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0"/>
  <sheetViews>
    <sheetView view="pageLayout" topLeftCell="A9" workbookViewId="0">
      <selection activeCell="O18" sqref="O18"/>
    </sheetView>
  </sheetViews>
  <sheetFormatPr defaultColWidth="8.42578125" defaultRowHeight="15" x14ac:dyDescent="0.25"/>
  <cols>
    <col min="1" max="16" width="4.7109375" style="1" customWidth="1"/>
    <col min="17" max="18" width="2.42578125" style="1" customWidth="1"/>
    <col min="19" max="20" width="20.140625" style="1" customWidth="1"/>
    <col min="21" max="16384" width="8.42578125" style="1"/>
  </cols>
  <sheetData>
    <row r="1" spans="1:18" x14ac:dyDescent="0.25">
      <c r="A1" s="241"/>
      <c r="B1" s="242"/>
      <c r="C1" s="243"/>
      <c r="E1" s="4" t="s">
        <v>1</v>
      </c>
      <c r="F1" s="5"/>
      <c r="G1" s="250" t="str">
        <f>OPCI_PODACI!B27</f>
        <v>Komić Edina</v>
      </c>
      <c r="H1" s="250"/>
      <c r="I1" s="250"/>
      <c r="J1" s="250"/>
      <c r="K1" s="250"/>
      <c r="L1" s="250"/>
      <c r="M1" s="250"/>
      <c r="N1" s="5" t="s">
        <v>2</v>
      </c>
      <c r="O1" s="5"/>
      <c r="P1" s="251">
        <f>OPCI_PODACI!C27</f>
        <v>0</v>
      </c>
      <c r="Q1" s="250"/>
      <c r="R1" s="252"/>
    </row>
    <row r="2" spans="1:18" x14ac:dyDescent="0.25">
      <c r="A2" s="244"/>
      <c r="B2" s="245"/>
      <c r="C2" s="246"/>
      <c r="D2" s="89"/>
      <c r="E2" s="6" t="s">
        <v>4</v>
      </c>
      <c r="F2" s="7"/>
      <c r="G2" s="250">
        <f>OPCI_PODACI!D27</f>
        <v>0</v>
      </c>
      <c r="H2" s="250"/>
      <c r="I2" s="250"/>
      <c r="J2" s="7" t="s">
        <v>5</v>
      </c>
      <c r="K2" s="7"/>
      <c r="L2" s="250" t="str">
        <f>OPCI_PODACI!C2</f>
        <v>2014/15.</v>
      </c>
      <c r="M2" s="250"/>
      <c r="N2" s="7" t="s">
        <v>6</v>
      </c>
      <c r="O2" s="7"/>
      <c r="P2" s="253" t="str">
        <f>OPCI_PODACI!C3</f>
        <v>V</v>
      </c>
      <c r="Q2" s="253"/>
      <c r="R2" s="254"/>
    </row>
    <row r="3" spans="1:18" ht="15.75" x14ac:dyDescent="0.25">
      <c r="A3" s="244"/>
      <c r="B3" s="245"/>
      <c r="C3" s="246"/>
      <c r="D3" s="89"/>
      <c r="E3" s="6" t="s">
        <v>8</v>
      </c>
      <c r="F3" s="7"/>
      <c r="G3" s="255" t="str">
        <f>OPCI_PODACI!C4</f>
        <v>FILMSKA RTV KULTURA</v>
      </c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6"/>
    </row>
    <row r="4" spans="1:18" x14ac:dyDescent="0.25">
      <c r="A4" s="244"/>
      <c r="B4" s="245"/>
      <c r="C4" s="246"/>
      <c r="D4" s="89"/>
      <c r="E4" s="6" t="s">
        <v>9</v>
      </c>
      <c r="F4" s="7"/>
      <c r="G4" s="250">
        <f>OPCI_PODACI!C5</f>
        <v>5</v>
      </c>
      <c r="H4" s="250"/>
      <c r="I4" s="250"/>
      <c r="J4" s="257" t="s">
        <v>10</v>
      </c>
      <c r="K4" s="257"/>
      <c r="L4" s="257"/>
      <c r="M4" s="257"/>
      <c r="N4" s="257"/>
      <c r="O4" s="250" t="str">
        <f>OPCI_PODACI!C6</f>
        <v>2 + 2 + 0</v>
      </c>
      <c r="P4" s="250"/>
      <c r="Q4" s="250"/>
      <c r="R4" s="8"/>
    </row>
    <row r="5" spans="1:18" x14ac:dyDescent="0.25">
      <c r="A5" s="247"/>
      <c r="B5" s="248"/>
      <c r="C5" s="249"/>
      <c r="D5" s="8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18" x14ac:dyDescent="0.25">
      <c r="B6" s="89"/>
      <c r="C6" s="89"/>
      <c r="D6" s="89"/>
    </row>
    <row r="7" spans="1:18" x14ac:dyDescent="0.25">
      <c r="A7" s="12" t="s">
        <v>11</v>
      </c>
      <c r="B7" s="13"/>
      <c r="C7" s="13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9" spans="1:18" x14ac:dyDescent="0.25">
      <c r="A9" s="59" t="str">
        <f>PRISUSTVO_PR!C3</f>
        <v>3.10.</v>
      </c>
      <c r="B9" s="59" t="str">
        <f>PRISUSTVO_PR!D3</f>
        <v>10.10.</v>
      </c>
      <c r="C9" s="59" t="str">
        <f>PRISUSTVO_PR!E3</f>
        <v>17.10.</v>
      </c>
      <c r="D9" s="59" t="str">
        <f>PRISUSTVO_PR!F3</f>
        <v>24.10.</v>
      </c>
      <c r="E9" s="59" t="str">
        <f>PRISUSTVO_PR!G3</f>
        <v>31.10.</v>
      </c>
      <c r="F9" s="59" t="str">
        <f>PRISUSTVO_PR!H3</f>
        <v>7.11.</v>
      </c>
      <c r="G9" s="59" t="str">
        <f>PRISUSTVO_PR!I3</f>
        <v>14.11.</v>
      </c>
      <c r="H9" s="59" t="str">
        <f>PRISUSTVO_PR!J3</f>
        <v>21.11.</v>
      </c>
      <c r="I9" s="59" t="str">
        <f>PRISUSTVO_PR!K3</f>
        <v>28.11.</v>
      </c>
      <c r="J9" s="59" t="str">
        <f>PRISUSTVO_PR!L3</f>
        <v>5.12.</v>
      </c>
      <c r="K9" s="59" t="str">
        <f>PRISUSTVO_PR!M3</f>
        <v>12.12.</v>
      </c>
      <c r="L9" s="59" t="str">
        <f>PRISUSTVO_PR!N3</f>
        <v>19.12.</v>
      </c>
      <c r="M9" s="59" t="str">
        <f>PRISUSTVO_PR!O3</f>
        <v>26.12.</v>
      </c>
      <c r="N9" s="59" t="str">
        <f>PRISUSTVO_PR!P3</f>
        <v>3.1.</v>
      </c>
      <c r="O9" s="59" t="str">
        <f>PRISUSTVO_PR!Q3</f>
        <v>9.1.</v>
      </c>
      <c r="Q9" s="258">
        <f>PRISUSTVO_PR!S19</f>
        <v>5</v>
      </c>
      <c r="R9" s="259"/>
    </row>
    <row r="10" spans="1:18" x14ac:dyDescent="0.25">
      <c r="A10" s="14">
        <f>IF(PRISUSTVO_PR!C19=1,1,IF(PRISUSTVO_PR!C19=2,2,IF(PRISUSTVO_PR!C19=3,3,0)))</f>
        <v>2</v>
      </c>
      <c r="B10" s="14">
        <f>IF(PRISUSTVO_PR!D19=1,1,IF(PRISUSTVO_PR!D19=2,2,IF(PRISUSTVO_PR!D19=3,3,0)))</f>
        <v>2</v>
      </c>
      <c r="C10" s="14">
        <f>IF(PRISUSTVO_PR!E19=1,1,IF(PRISUSTVO_PR!E19=2,2,IF(PRISUSTVO_PR!E19=3,3,0)))</f>
        <v>2</v>
      </c>
      <c r="D10" s="14">
        <f>IF(PRISUSTVO_PR!F19=1,1,IF(PRISUSTVO_PR!F19=2,2,IF(PRISUSTVO_PR!F19=3,3,0)))</f>
        <v>2</v>
      </c>
      <c r="E10" s="14">
        <f>IF(PRISUSTVO_PR!G19=1,1,IF(PRISUSTVO_PR!G19=2,2,IF(PRISUSTVO_PR!G19=3,3,0)))</f>
        <v>2</v>
      </c>
      <c r="F10" s="14">
        <f>IF(PRISUSTVO_PR!H19=1,1,IF(PRISUSTVO_PR!H19=2,2,IF(PRISUSTVO_PR!H19=3,3,0)))</f>
        <v>2</v>
      </c>
      <c r="G10" s="14">
        <f>IF(PRISUSTVO_PR!I19=1,1,IF(PRISUSTVO_PR!I19=2,2,IF(PRISUSTVO_PR!I19=3,3,0)))</f>
        <v>2</v>
      </c>
      <c r="H10" s="14">
        <f>IF(PRISUSTVO_PR!J19=1,1,IF(PRISUSTVO_PR!J19=2,2,IF(PRISUSTVO_PR!J19=3,3,0)))</f>
        <v>0</v>
      </c>
      <c r="I10" s="14">
        <f>IF(PRISUSTVO_PR!K19=1,1,IF(PRISUSTVO_PR!K19=2,2,IF(PRISUSTVO_PR!K19=3,3,0)))</f>
        <v>2</v>
      </c>
      <c r="J10" s="14">
        <f>IF(PRISUSTVO_PR!L19=1,1,IF(PRISUSTVO_PR!L19=2,2,IF(PRISUSTVO_PR!L19=3,3,0)))</f>
        <v>2</v>
      </c>
      <c r="K10" s="14">
        <f>IF(PRISUSTVO_PR!M19=1,1,IF(PRISUSTVO_PR!M19=2,2,IF(PRISUSTVO_PR!M19=3,3,0)))</f>
        <v>2</v>
      </c>
      <c r="L10" s="14">
        <f>IF(PRISUSTVO_PR!N19=1,1,IF(PRISUSTVO_PR!N19=2,2,IF(PRISUSTVO_PR!N19=3,3,0)))</f>
        <v>2</v>
      </c>
      <c r="M10" s="14">
        <f>IF(PRISUSTVO_PR!O19=1,1,IF(PRISUSTVO_PR!O19=2,2,IF(PRISUSTVO_PR!O19=3,3,0)))</f>
        <v>2</v>
      </c>
      <c r="N10" s="14">
        <f>IF(PRISUSTVO_PR!P19=1,1,IF(PRISUSTVO_PR!P19=2,2,IF(PRISUSTVO_PR!P19=3,3,0)))</f>
        <v>2</v>
      </c>
      <c r="O10" s="14">
        <f>IF(PRISUSTVO_PR!Q19=1,1,IF(PRISUSTVO_PR!Q19=2,2,IF(PRISUSTVO_PR!Q19=3,3,0)))</f>
        <v>2</v>
      </c>
      <c r="Q10" s="260"/>
      <c r="R10" s="261"/>
    </row>
    <row r="12" spans="1:18" x14ac:dyDescent="0.25">
      <c r="A12" s="12" t="s">
        <v>12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x14ac:dyDescent="0.25">
      <c r="C13" s="15"/>
    </row>
    <row r="14" spans="1:18" x14ac:dyDescent="0.25">
      <c r="A14" s="60" t="str">
        <f>PRISUSTVO_VJ!C3</f>
        <v>11.10.</v>
      </c>
      <c r="B14" s="60" t="str">
        <f>PRISUSTVO_VJ!D3</f>
        <v>18.10.</v>
      </c>
      <c r="C14" s="60" t="str">
        <f>PRISUSTVO_VJ!E3</f>
        <v>19.10.</v>
      </c>
      <c r="D14" s="60" t="str">
        <f>PRISUSTVO_VJ!F3</f>
        <v>21.10.</v>
      </c>
      <c r="E14" s="60" t="str">
        <f>PRISUSTVO_VJ!G3</f>
        <v>28.10.</v>
      </c>
      <c r="F14" s="60" t="str">
        <f>PRISUSTVO_VJ!H3</f>
        <v>4.11.</v>
      </c>
      <c r="G14" s="60" t="str">
        <f>PRISUSTVO_VJ!I3</f>
        <v>11.11.</v>
      </c>
      <c r="H14" s="60" t="str">
        <f>PRISUSTVO_VJ!J3</f>
        <v>18.11.</v>
      </c>
      <c r="I14" s="60" t="str">
        <f>PRISUSTVO_VJ!K3</f>
        <v>2-12.</v>
      </c>
      <c r="J14" s="60" t="str">
        <f>PRISUSTVO_VJ!L3</f>
        <v>9.12.</v>
      </c>
      <c r="K14" s="60" t="str">
        <f>PRISUSTVO_VJ!M3</f>
        <v>16.12.</v>
      </c>
      <c r="L14" s="60" t="str">
        <f>PRISUSTVO_VJ!N3</f>
        <v>23.12.</v>
      </c>
      <c r="M14" s="60" t="str">
        <f>PRISUSTVO_VJ!O3</f>
        <v>29.12.</v>
      </c>
      <c r="N14" s="60" t="str">
        <f>PRISUSTVO_VJ!P3</f>
        <v>6.1.</v>
      </c>
      <c r="O14" s="60" t="str">
        <f>PRISUSTVO_VJ!Q3</f>
        <v>13.1.</v>
      </c>
      <c r="Q14" s="258">
        <f>PRISUSTVO_VJ!S19</f>
        <v>4</v>
      </c>
      <c r="R14" s="259"/>
    </row>
    <row r="15" spans="1:18" x14ac:dyDescent="0.25">
      <c r="A15" s="26">
        <f>PRISUSTVO_VJ!C18</f>
        <v>3</v>
      </c>
      <c r="B15" s="26">
        <f>PRISUSTVO_VJ!D18</f>
        <v>3</v>
      </c>
      <c r="C15" s="26">
        <f>PRISUSTVO_VJ!E18</f>
        <v>3</v>
      </c>
      <c r="D15" s="26">
        <f>PRISUSTVO_VJ!F18</f>
        <v>3</v>
      </c>
      <c r="E15" s="26">
        <f>PRISUSTVO_VJ!G18</f>
        <v>3</v>
      </c>
      <c r="F15" s="26">
        <f>PRISUSTVO_VJ!H18</f>
        <v>3</v>
      </c>
      <c r="G15" s="26">
        <f>PRISUSTVO_VJ!I18</f>
        <v>3</v>
      </c>
      <c r="H15" s="26">
        <f>PRISUSTVO_VJ!J18</f>
        <v>3</v>
      </c>
      <c r="I15" s="26">
        <f>PRISUSTVO_VJ!K18</f>
        <v>3</v>
      </c>
      <c r="J15" s="26">
        <f>PRISUSTVO_VJ!L18</f>
        <v>3</v>
      </c>
      <c r="K15" s="26">
        <f>PRISUSTVO_VJ!M18</f>
        <v>3</v>
      </c>
      <c r="L15" s="26">
        <f>PRISUSTVO_VJ!N18</f>
        <v>3</v>
      </c>
      <c r="M15" s="26">
        <f>PRISUSTVO_VJ!O18</f>
        <v>3</v>
      </c>
      <c r="N15" s="26">
        <f>PRISUSTVO_VJ!P18</f>
        <v>3</v>
      </c>
      <c r="O15" s="26">
        <f>PRISUSTVO_VJ!Q18</f>
        <v>3</v>
      </c>
      <c r="P15" s="89"/>
      <c r="Q15" s="260"/>
      <c r="R15" s="261"/>
    </row>
    <row r="16" spans="1:18" ht="18.75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89"/>
      <c r="Q16" s="61"/>
      <c r="R16" s="61"/>
    </row>
    <row r="17" spans="1:18" ht="18.75" x14ac:dyDescent="0.25">
      <c r="A17" s="93" t="s">
        <v>88</v>
      </c>
      <c r="B17" s="93"/>
      <c r="C17" s="93"/>
      <c r="D17" s="93"/>
      <c r="E17" s="93"/>
      <c r="F17" s="93"/>
      <c r="G17" s="21"/>
      <c r="H17" s="21"/>
      <c r="I17" s="21"/>
      <c r="J17" s="21"/>
      <c r="K17" s="21"/>
      <c r="L17" s="21"/>
      <c r="M17" s="21"/>
      <c r="N17" s="21"/>
      <c r="O17" s="21"/>
      <c r="P17" s="89"/>
      <c r="Q17" s="61"/>
      <c r="R17" s="61"/>
    </row>
    <row r="18" spans="1:18" ht="18.75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89"/>
      <c r="Q18" s="61"/>
      <c r="R18" s="61"/>
    </row>
    <row r="19" spans="1:18" ht="18.75" x14ac:dyDescent="0.25">
      <c r="A19" s="297" t="s">
        <v>28</v>
      </c>
      <c r="B19" s="297"/>
      <c r="C19" s="297"/>
      <c r="D19" s="277" t="s">
        <v>22</v>
      </c>
      <c r="E19" s="277"/>
      <c r="F19" s="277"/>
      <c r="G19" s="277" t="s">
        <v>29</v>
      </c>
      <c r="H19" s="277"/>
      <c r="I19" s="277"/>
      <c r="J19" s="277" t="s">
        <v>14</v>
      </c>
      <c r="K19" s="277"/>
      <c r="L19" s="277"/>
      <c r="M19" s="21"/>
      <c r="N19" s="21"/>
      <c r="O19" s="21"/>
      <c r="P19" s="89"/>
      <c r="Q19" s="61"/>
      <c r="R19" s="61"/>
    </row>
    <row r="20" spans="1:18" ht="18.75" customHeight="1" x14ac:dyDescent="0.25">
      <c r="A20" s="298" t="str">
        <f>OPCI_PODACI!C51</f>
        <v>14.11.2011.</v>
      </c>
      <c r="B20" s="298"/>
      <c r="C20" s="298"/>
      <c r="D20" s="279">
        <f>KOL_1!H23</f>
        <v>53</v>
      </c>
      <c r="E20" s="279"/>
      <c r="F20" s="279"/>
      <c r="G20" s="278">
        <f>KOL_1!I23</f>
        <v>91.379310344827587</v>
      </c>
      <c r="H20" s="279"/>
      <c r="I20" s="279"/>
      <c r="J20" s="279">
        <f>KOL_1!J23</f>
        <v>18</v>
      </c>
      <c r="K20" s="279"/>
      <c r="L20" s="279"/>
      <c r="M20" s="21"/>
      <c r="N20" s="21"/>
      <c r="O20" s="21"/>
      <c r="P20" s="89"/>
      <c r="Q20" s="258">
        <f>SUM(J20:L21)</f>
        <v>34</v>
      </c>
      <c r="R20" s="259"/>
    </row>
    <row r="21" spans="1:18" ht="18.75" customHeight="1" x14ac:dyDescent="0.25">
      <c r="A21" s="298" t="str">
        <f>OPCI_PODACI!C52</f>
        <v>30.5.2011.</v>
      </c>
      <c r="B21" s="298"/>
      <c r="C21" s="298"/>
      <c r="D21" s="279">
        <f>KOL_2!J23</f>
        <v>77</v>
      </c>
      <c r="E21" s="279"/>
      <c r="F21" s="279"/>
      <c r="G21" s="278">
        <f>KOL_2!K23</f>
        <v>81.914893617021278</v>
      </c>
      <c r="H21" s="279"/>
      <c r="I21" s="279"/>
      <c r="J21" s="279">
        <f>KOL_2!L23</f>
        <v>16</v>
      </c>
      <c r="K21" s="279"/>
      <c r="L21" s="279"/>
      <c r="M21" s="21"/>
      <c r="N21" s="21"/>
      <c r="O21" s="21"/>
      <c r="P21" s="89"/>
      <c r="Q21" s="260"/>
      <c r="R21" s="261"/>
    </row>
    <row r="22" spans="1:18" ht="18.75" customHeight="1" x14ac:dyDescent="0.25">
      <c r="A22" s="298" t="str">
        <f>OPCI_PODACI!C53</f>
        <v>6.6.2011.</v>
      </c>
      <c r="B22" s="298"/>
      <c r="C22" s="298"/>
      <c r="D22" s="279">
        <f>POPRAVNI_KOL!H23</f>
        <v>0</v>
      </c>
      <c r="E22" s="279"/>
      <c r="F22" s="279"/>
      <c r="G22" s="278">
        <f>POPRAVNI_KOL!I23</f>
        <v>0</v>
      </c>
      <c r="H22" s="278"/>
      <c r="I22" s="278"/>
      <c r="J22" s="279">
        <f>POPRAVNI_KOL!J23</f>
        <v>0</v>
      </c>
      <c r="K22" s="279"/>
      <c r="L22" s="279"/>
      <c r="M22" s="21"/>
      <c r="N22" s="21"/>
      <c r="O22" s="21"/>
      <c r="P22" s="89"/>
      <c r="Q22" s="92"/>
      <c r="R22" s="92"/>
    </row>
    <row r="23" spans="1:18" x14ac:dyDescent="0.25">
      <c r="P23" s="89"/>
    </row>
    <row r="24" spans="1:18" ht="15" customHeight="1" x14ac:dyDescent="0.25">
      <c r="A24" s="12" t="s">
        <v>89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Q24" s="57"/>
      <c r="R24" s="57"/>
    </row>
    <row r="25" spans="1:18" ht="15" customHeight="1" x14ac:dyDescent="0.25">
      <c r="Q25" s="57"/>
      <c r="R25" s="57"/>
    </row>
    <row r="26" spans="1:18" x14ac:dyDescent="0.25">
      <c r="A26" s="299" t="s">
        <v>36</v>
      </c>
      <c r="B26" s="299"/>
      <c r="C26" s="299"/>
      <c r="D26" s="300" t="s">
        <v>22</v>
      </c>
      <c r="E26" s="300"/>
      <c r="F26" s="300"/>
      <c r="G26" s="300" t="s">
        <v>29</v>
      </c>
      <c r="H26" s="300"/>
      <c r="I26" s="300"/>
      <c r="J26" s="300" t="s">
        <v>14</v>
      </c>
      <c r="K26" s="300"/>
      <c r="L26" s="300"/>
    </row>
    <row r="27" spans="1:18" x14ac:dyDescent="0.25">
      <c r="A27" s="309" t="str">
        <f>OPCI_PODACI!C61</f>
        <v>14.11.2011.</v>
      </c>
      <c r="B27" s="309"/>
      <c r="C27" s="309"/>
      <c r="D27" s="295">
        <f>DZ_1!I23</f>
        <v>0</v>
      </c>
      <c r="E27" s="295"/>
      <c r="F27" s="295"/>
      <c r="G27" s="296">
        <f>DZ_1!J23</f>
        <v>0</v>
      </c>
      <c r="H27" s="295"/>
      <c r="I27" s="295"/>
      <c r="J27" s="295">
        <f>DZ_1!K23</f>
        <v>0</v>
      </c>
      <c r="K27" s="295"/>
      <c r="L27" s="295"/>
      <c r="Q27" s="258">
        <f>SUM(J27:L28)</f>
        <v>0</v>
      </c>
      <c r="R27" s="259"/>
    </row>
    <row r="28" spans="1:18" x14ac:dyDescent="0.25">
      <c r="A28" s="309" t="str">
        <f>OPCI_PODACI!C62</f>
        <v>21. 3. 2011.</v>
      </c>
      <c r="B28" s="309"/>
      <c r="C28" s="309"/>
      <c r="D28" s="295">
        <f>DZ_2!H23</f>
        <v>0</v>
      </c>
      <c r="E28" s="295"/>
      <c r="F28" s="295"/>
      <c r="G28" s="296">
        <f>DZ_2!I23</f>
        <v>0</v>
      </c>
      <c r="H28" s="295"/>
      <c r="I28" s="295"/>
      <c r="J28" s="295">
        <f>DZ_2!J23</f>
        <v>0</v>
      </c>
      <c r="K28" s="295"/>
      <c r="L28" s="295"/>
      <c r="P28" s="12"/>
      <c r="Q28" s="260"/>
      <c r="R28" s="261"/>
    </row>
    <row r="29" spans="1:18" s="18" customFormat="1" ht="4.5" customHeight="1" x14ac:dyDescent="0.25">
      <c r="A29" s="82"/>
      <c r="B29" s="82"/>
      <c r="C29" s="82"/>
      <c r="D29" s="80"/>
      <c r="E29" s="80"/>
      <c r="F29" s="80"/>
      <c r="G29" s="81"/>
      <c r="H29" s="80"/>
      <c r="I29" s="80"/>
      <c r="J29" s="80"/>
      <c r="K29" s="80"/>
      <c r="L29" s="80"/>
      <c r="M29" s="84"/>
      <c r="N29" s="83"/>
      <c r="O29" s="83"/>
      <c r="P29" s="84"/>
      <c r="Q29" s="85"/>
      <c r="R29" s="85"/>
    </row>
    <row r="30" spans="1:18" s="18" customFormat="1" ht="3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Q30" s="16"/>
      <c r="R30" s="16"/>
    </row>
    <row r="31" spans="1:18" ht="15" customHeight="1" x14ac:dyDescent="0.25">
      <c r="A31" s="12" t="s">
        <v>13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86"/>
      <c r="N31" s="289" t="s">
        <v>80</v>
      </c>
      <c r="O31" s="290"/>
      <c r="P31" s="280">
        <f>[1]suma!F22</f>
        <v>0</v>
      </c>
      <c r="Q31" s="281"/>
      <c r="R31" s="282"/>
    </row>
    <row r="32" spans="1:18" ht="6.7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87"/>
      <c r="N32" s="291"/>
      <c r="O32" s="292"/>
      <c r="P32" s="283"/>
      <c r="Q32" s="284"/>
      <c r="R32" s="285"/>
    </row>
    <row r="33" spans="1:18" ht="6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87"/>
      <c r="N33" s="293"/>
      <c r="O33" s="294"/>
      <c r="P33" s="286"/>
      <c r="Q33" s="287"/>
      <c r="R33" s="288"/>
    </row>
    <row r="34" spans="1:18" ht="4.5" customHeight="1" x14ac:dyDescent="0.25">
      <c r="M34" s="12"/>
      <c r="N34" s="12"/>
      <c r="O34" s="12"/>
      <c r="Q34" s="16"/>
      <c r="R34" s="16"/>
    </row>
    <row r="35" spans="1:18" ht="15" customHeight="1" x14ac:dyDescent="0.25">
      <c r="A35" s="262"/>
      <c r="B35" s="263"/>
      <c r="C35" s="264"/>
      <c r="D35" s="265" t="s">
        <v>43</v>
      </c>
      <c r="E35" s="266"/>
      <c r="F35" s="267"/>
      <c r="G35" s="268" t="s">
        <v>22</v>
      </c>
      <c r="H35" s="269"/>
      <c r="I35" s="270"/>
      <c r="J35" s="268" t="s">
        <v>24</v>
      </c>
      <c r="K35" s="269"/>
      <c r="L35" s="270"/>
      <c r="M35" s="268" t="s">
        <v>14</v>
      </c>
      <c r="N35" s="269"/>
      <c r="O35" s="270"/>
    </row>
    <row r="36" spans="1:18" ht="15" customHeight="1" x14ac:dyDescent="0.25">
      <c r="A36" s="303" t="s">
        <v>18</v>
      </c>
      <c r="B36" s="304"/>
      <c r="C36" s="305"/>
      <c r="D36" s="306"/>
      <c r="E36" s="307"/>
      <c r="F36" s="308"/>
      <c r="G36" s="262"/>
      <c r="H36" s="263"/>
      <c r="I36" s="264"/>
      <c r="J36" s="262"/>
      <c r="K36" s="263"/>
      <c r="L36" s="264"/>
      <c r="M36" s="262"/>
      <c r="N36" s="263"/>
      <c r="O36" s="264"/>
      <c r="Q36" s="271"/>
      <c r="R36" s="272"/>
    </row>
    <row r="37" spans="1:18" x14ac:dyDescent="0.25">
      <c r="A37" s="303" t="s">
        <v>19</v>
      </c>
      <c r="B37" s="304"/>
      <c r="C37" s="305"/>
      <c r="D37" s="306"/>
      <c r="E37" s="307"/>
      <c r="F37" s="308"/>
      <c r="G37" s="262"/>
      <c r="H37" s="263"/>
      <c r="I37" s="264"/>
      <c r="J37" s="262"/>
      <c r="K37" s="263"/>
      <c r="L37" s="264"/>
      <c r="M37" s="262"/>
      <c r="N37" s="263"/>
      <c r="O37" s="264"/>
      <c r="Q37" s="273"/>
      <c r="R37" s="274"/>
    </row>
    <row r="38" spans="1:18" x14ac:dyDescent="0.25">
      <c r="A38" s="303" t="s">
        <v>47</v>
      </c>
      <c r="B38" s="304"/>
      <c r="C38" s="305"/>
      <c r="D38" s="306"/>
      <c r="E38" s="307"/>
      <c r="F38" s="308"/>
      <c r="G38" s="262"/>
      <c r="H38" s="263"/>
      <c r="I38" s="264"/>
      <c r="J38" s="262"/>
      <c r="K38" s="263"/>
      <c r="L38" s="264"/>
      <c r="M38" s="262"/>
      <c r="N38" s="263"/>
      <c r="O38" s="264"/>
      <c r="Q38" s="275"/>
      <c r="R38" s="276"/>
    </row>
    <row r="39" spans="1:18" s="19" customFormat="1" x14ac:dyDescent="0.25">
      <c r="A39" s="303" t="s">
        <v>49</v>
      </c>
      <c r="B39" s="304"/>
      <c r="C39" s="305"/>
      <c r="D39" s="306"/>
      <c r="E39" s="307"/>
      <c r="F39" s="308"/>
      <c r="G39" s="262"/>
      <c r="H39" s="263"/>
      <c r="I39" s="264"/>
      <c r="J39" s="262"/>
      <c r="K39" s="263"/>
      <c r="L39" s="264"/>
      <c r="M39" s="262"/>
      <c r="N39" s="263"/>
      <c r="O39" s="264"/>
      <c r="P39" s="1"/>
      <c r="Q39" s="1"/>
      <c r="R39" s="1"/>
    </row>
    <row r="40" spans="1:18" s="19" customFormat="1" ht="15.75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</row>
    <row r="42" spans="1:18" x14ac:dyDescent="0.25">
      <c r="A42" s="65" t="s">
        <v>52</v>
      </c>
      <c r="B42" s="66"/>
      <c r="C42" s="66"/>
      <c r="D42" s="66"/>
      <c r="E42" s="66"/>
      <c r="F42" s="67"/>
      <c r="G42" s="66" t="s">
        <v>53</v>
      </c>
      <c r="H42" s="66"/>
      <c r="I42" s="66"/>
      <c r="J42" s="66"/>
      <c r="K42" s="302"/>
      <c r="L42" s="302"/>
      <c r="M42" s="68" t="s">
        <v>57</v>
      </c>
      <c r="N42" s="68"/>
      <c r="O42" s="68" t="s">
        <v>59</v>
      </c>
      <c r="P42" s="68"/>
      <c r="Q42" s="68" t="s">
        <v>56</v>
      </c>
      <c r="R42" s="69"/>
    </row>
    <row r="43" spans="1:18" x14ac:dyDescent="0.25">
      <c r="A43" s="70"/>
      <c r="B43" s="71"/>
      <c r="C43" s="71"/>
      <c r="D43" s="71"/>
      <c r="E43" s="71"/>
      <c r="F43" s="71"/>
      <c r="G43" s="71"/>
      <c r="H43" s="71"/>
      <c r="I43" s="71"/>
      <c r="J43" s="71"/>
      <c r="K43" s="72" t="s">
        <v>58</v>
      </c>
      <c r="L43" s="72"/>
      <c r="M43" s="301" t="s">
        <v>73</v>
      </c>
      <c r="N43" s="301"/>
      <c r="O43" s="73"/>
      <c r="P43" s="88" t="s">
        <v>54</v>
      </c>
      <c r="Q43" s="88"/>
      <c r="R43" s="75"/>
    </row>
    <row r="44" spans="1:18" ht="15.75" thickBot="1" x14ac:dyDescent="0.3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</row>
    <row r="46" spans="1:18" x14ac:dyDescent="0.25">
      <c r="H46" s="1" t="s">
        <v>55</v>
      </c>
      <c r="L46" s="90"/>
      <c r="M46" s="90"/>
      <c r="N46" s="90"/>
      <c r="O46" s="90"/>
      <c r="P46" s="90"/>
      <c r="Q46" s="90"/>
      <c r="R46" s="90"/>
    </row>
    <row r="57" ht="15" customHeight="1" x14ac:dyDescent="0.25"/>
    <row r="58" ht="15" customHeight="1" x14ac:dyDescent="0.25"/>
    <row r="64" ht="15" customHeight="1" x14ac:dyDescent="0.25"/>
    <row r="65" ht="15" customHeight="1" x14ac:dyDescent="0.25"/>
    <row r="70" ht="15" customHeight="1" x14ac:dyDescent="0.25"/>
    <row r="71" ht="15" customHeight="1" x14ac:dyDescent="0.25"/>
    <row r="76" ht="15" customHeight="1" x14ac:dyDescent="0.25"/>
    <row r="77" ht="15" customHeight="1" x14ac:dyDescent="0.25"/>
    <row r="78" ht="15" customHeight="1" x14ac:dyDescent="0.25"/>
    <row r="82" ht="15" customHeight="1" x14ac:dyDescent="0.25"/>
    <row r="83" ht="15" customHeight="1" x14ac:dyDescent="0.25"/>
    <row r="88" ht="15" customHeight="1" x14ac:dyDescent="0.25"/>
    <row r="89" ht="15" customHeight="1" x14ac:dyDescent="0.25"/>
    <row r="90" ht="15" customHeight="1" x14ac:dyDescent="0.25"/>
    <row r="122" ht="15" customHeight="1" x14ac:dyDescent="0.25"/>
    <row r="123" ht="15" customHeight="1" x14ac:dyDescent="0.25"/>
    <row r="129" ht="15" customHeight="1" x14ac:dyDescent="0.25"/>
    <row r="130" ht="15" customHeight="1" x14ac:dyDescent="0.25"/>
    <row r="134" ht="15" customHeight="1" x14ac:dyDescent="0.25"/>
    <row r="135" ht="15" customHeight="1" x14ac:dyDescent="0.25"/>
    <row r="140" ht="15" customHeight="1" x14ac:dyDescent="0.25"/>
    <row r="141" ht="15" customHeight="1" x14ac:dyDescent="0.25"/>
    <row r="142" ht="15" customHeight="1" x14ac:dyDescent="0.25"/>
    <row r="174" ht="15" customHeight="1" x14ac:dyDescent="0.25"/>
    <row r="175" ht="15" customHeight="1" x14ac:dyDescent="0.25"/>
    <row r="181" ht="15" customHeight="1" x14ac:dyDescent="0.25"/>
    <row r="182" ht="15" customHeight="1" x14ac:dyDescent="0.25"/>
    <row r="186" ht="15" customHeight="1" x14ac:dyDescent="0.25"/>
    <row r="187" ht="15" customHeight="1" x14ac:dyDescent="0.25"/>
    <row r="192" ht="15" customHeight="1" x14ac:dyDescent="0.25"/>
    <row r="193" ht="15" customHeight="1" x14ac:dyDescent="0.25"/>
    <row r="194" ht="15" customHeight="1" x14ac:dyDescent="0.25"/>
    <row r="226" ht="15" customHeight="1" x14ac:dyDescent="0.25"/>
    <row r="227" ht="15" customHeight="1" x14ac:dyDescent="0.25"/>
    <row r="233" ht="15" customHeight="1" x14ac:dyDescent="0.25"/>
    <row r="234" ht="15" customHeight="1" x14ac:dyDescent="0.25"/>
    <row r="238" ht="15" customHeight="1" x14ac:dyDescent="0.25"/>
    <row r="239" ht="15" customHeight="1" x14ac:dyDescent="0.25"/>
    <row r="244" ht="15" customHeight="1" x14ac:dyDescent="0.25"/>
    <row r="245" ht="15" customHeight="1" x14ac:dyDescent="0.25"/>
    <row r="246" ht="15" customHeight="1" x14ac:dyDescent="0.25"/>
    <row r="278" ht="15" customHeight="1" x14ac:dyDescent="0.25"/>
    <row r="279" ht="15" customHeight="1" x14ac:dyDescent="0.25"/>
    <row r="285" ht="15" customHeight="1" x14ac:dyDescent="0.25"/>
    <row r="286" ht="15" customHeight="1" x14ac:dyDescent="0.25"/>
    <row r="290" ht="15" customHeight="1" x14ac:dyDescent="0.25"/>
    <row r="291" ht="15" customHeight="1" x14ac:dyDescent="0.25"/>
    <row r="296" ht="15" customHeight="1" x14ac:dyDescent="0.25"/>
    <row r="297" ht="15" customHeight="1" x14ac:dyDescent="0.25"/>
    <row r="298" ht="15" customHeight="1" x14ac:dyDescent="0.25"/>
    <row r="330" ht="15" customHeight="1" x14ac:dyDescent="0.25"/>
    <row r="331" ht="15" customHeight="1" x14ac:dyDescent="0.25"/>
    <row r="337" ht="15" customHeight="1" x14ac:dyDescent="0.25"/>
    <row r="338" ht="15" customHeight="1" x14ac:dyDescent="0.25"/>
    <row r="342" ht="15" customHeight="1" x14ac:dyDescent="0.25"/>
    <row r="343" ht="15" customHeight="1" x14ac:dyDescent="0.25"/>
    <row r="348" ht="15" customHeight="1" x14ac:dyDescent="0.25"/>
    <row r="349" ht="15" customHeight="1" x14ac:dyDescent="0.25"/>
    <row r="350" ht="15" customHeight="1" x14ac:dyDescent="0.25"/>
    <row r="382" ht="15" customHeight="1" x14ac:dyDescent="0.25"/>
    <row r="383" ht="15" customHeight="1" x14ac:dyDescent="0.25"/>
    <row r="389" ht="15" customHeight="1" x14ac:dyDescent="0.25"/>
    <row r="390" ht="15" customHeight="1" x14ac:dyDescent="0.25"/>
    <row r="394" ht="15" customHeight="1" x14ac:dyDescent="0.25"/>
    <row r="395" ht="15" customHeight="1" x14ac:dyDescent="0.25"/>
    <row r="400" ht="15" customHeight="1" x14ac:dyDescent="0.25"/>
    <row r="401" ht="15" customHeight="1" x14ac:dyDescent="0.25"/>
    <row r="402" ht="15" customHeight="1" x14ac:dyDescent="0.25"/>
    <row r="434" ht="15" customHeight="1" x14ac:dyDescent="0.25"/>
    <row r="435" ht="15" customHeight="1" x14ac:dyDescent="0.25"/>
    <row r="441" ht="15" customHeight="1" x14ac:dyDescent="0.25"/>
    <row r="442" ht="15" customHeight="1" x14ac:dyDescent="0.25"/>
    <row r="446" ht="15" customHeight="1" x14ac:dyDescent="0.25"/>
    <row r="447" ht="15" customHeight="1" x14ac:dyDescent="0.25"/>
    <row r="452" ht="15" customHeight="1" x14ac:dyDescent="0.25"/>
    <row r="453" ht="15" customHeight="1" x14ac:dyDescent="0.25"/>
    <row r="454" ht="15" customHeight="1" x14ac:dyDescent="0.25"/>
    <row r="486" ht="15" customHeight="1" x14ac:dyDescent="0.25"/>
    <row r="487" ht="15" customHeight="1" x14ac:dyDescent="0.25"/>
    <row r="493" ht="15" customHeight="1" x14ac:dyDescent="0.25"/>
    <row r="494" ht="15" customHeight="1" x14ac:dyDescent="0.25"/>
    <row r="498" ht="15" customHeight="1" x14ac:dyDescent="0.25"/>
    <row r="499" ht="15" customHeight="1" x14ac:dyDescent="0.25"/>
    <row r="504" ht="15" customHeight="1" x14ac:dyDescent="0.25"/>
    <row r="505" ht="15" customHeight="1" x14ac:dyDescent="0.25"/>
    <row r="506" ht="15" customHeight="1" x14ac:dyDescent="0.25"/>
    <row r="538" ht="15" customHeight="1" x14ac:dyDescent="0.25"/>
    <row r="539" ht="15" customHeight="1" x14ac:dyDescent="0.25"/>
    <row r="545" ht="15" customHeight="1" x14ac:dyDescent="0.25"/>
    <row r="546" ht="15" customHeight="1" x14ac:dyDescent="0.25"/>
    <row r="550" ht="15" customHeight="1" x14ac:dyDescent="0.25"/>
    <row r="551" ht="15" customHeight="1" x14ac:dyDescent="0.25"/>
    <row r="556" ht="15" customHeight="1" x14ac:dyDescent="0.25"/>
    <row r="557" ht="15" customHeight="1" x14ac:dyDescent="0.25"/>
    <row r="558" ht="15" customHeight="1" x14ac:dyDescent="0.25"/>
    <row r="590" ht="15" customHeight="1" x14ac:dyDescent="0.25"/>
    <row r="591" ht="15" customHeight="1" x14ac:dyDescent="0.25"/>
    <row r="597" ht="15" customHeight="1" x14ac:dyDescent="0.25"/>
    <row r="598" ht="15" customHeight="1" x14ac:dyDescent="0.25"/>
    <row r="602" ht="15" customHeight="1" x14ac:dyDescent="0.25"/>
    <row r="603" ht="15" customHeight="1" x14ac:dyDescent="0.25"/>
    <row r="608" ht="15" customHeight="1" x14ac:dyDescent="0.25"/>
    <row r="609" ht="15" customHeight="1" x14ac:dyDescent="0.25"/>
    <row r="610" ht="15" customHeight="1" x14ac:dyDescent="0.25"/>
    <row r="642" ht="15" customHeight="1" x14ac:dyDescent="0.25"/>
    <row r="643" ht="15" customHeight="1" x14ac:dyDescent="0.25"/>
    <row r="649" ht="15" customHeight="1" x14ac:dyDescent="0.25"/>
    <row r="650" ht="15" customHeight="1" x14ac:dyDescent="0.25"/>
    <row r="654" ht="15" customHeight="1" x14ac:dyDescent="0.25"/>
    <row r="655" ht="15" customHeight="1" x14ac:dyDescent="0.25"/>
    <row r="660" ht="15" customHeight="1" x14ac:dyDescent="0.25"/>
    <row r="661" ht="15" customHeight="1" x14ac:dyDescent="0.25"/>
    <row r="662" ht="15" customHeight="1" x14ac:dyDescent="0.25"/>
    <row r="694" ht="15" customHeight="1" x14ac:dyDescent="0.25"/>
    <row r="695" ht="15" customHeight="1" x14ac:dyDescent="0.25"/>
    <row r="701" ht="15" customHeight="1" x14ac:dyDescent="0.25"/>
    <row r="702" ht="15" customHeight="1" x14ac:dyDescent="0.25"/>
    <row r="706" ht="15" customHeight="1" x14ac:dyDescent="0.25"/>
    <row r="707" ht="15" customHeight="1" x14ac:dyDescent="0.25"/>
    <row r="712" ht="15" customHeight="1" x14ac:dyDescent="0.25"/>
    <row r="713" ht="15" customHeight="1" x14ac:dyDescent="0.25"/>
    <row r="714" ht="15" customHeight="1" x14ac:dyDescent="0.25"/>
    <row r="746" ht="15" customHeight="1" x14ac:dyDescent="0.25"/>
    <row r="747" ht="15" customHeight="1" x14ac:dyDescent="0.25"/>
    <row r="753" ht="15" customHeight="1" x14ac:dyDescent="0.25"/>
    <row r="754" ht="15" customHeight="1" x14ac:dyDescent="0.25"/>
    <row r="758" ht="15" customHeight="1" x14ac:dyDescent="0.25"/>
    <row r="759" ht="15" customHeight="1" x14ac:dyDescent="0.25"/>
    <row r="764" ht="15" customHeight="1" x14ac:dyDescent="0.25"/>
    <row r="765" ht="15" customHeight="1" x14ac:dyDescent="0.25"/>
    <row r="766" ht="15" customHeight="1" x14ac:dyDescent="0.25"/>
    <row r="798" ht="15" customHeight="1" x14ac:dyDescent="0.25"/>
    <row r="799" ht="15" customHeight="1" x14ac:dyDescent="0.25"/>
    <row r="805" ht="15" customHeight="1" x14ac:dyDescent="0.25"/>
    <row r="806" ht="15" customHeight="1" x14ac:dyDescent="0.25"/>
    <row r="810" ht="15" customHeight="1" x14ac:dyDescent="0.25"/>
    <row r="811" ht="15" customHeight="1" x14ac:dyDescent="0.25"/>
    <row r="816" ht="15" customHeight="1" x14ac:dyDescent="0.25"/>
    <row r="817" ht="15" customHeight="1" x14ac:dyDescent="0.25"/>
    <row r="818" ht="15" customHeight="1" x14ac:dyDescent="0.25"/>
    <row r="850" ht="15" customHeight="1" x14ac:dyDescent="0.25"/>
    <row r="851" ht="15" customHeight="1" x14ac:dyDescent="0.25"/>
    <row r="857" ht="15" customHeight="1" x14ac:dyDescent="0.25"/>
    <row r="858" ht="15" customHeight="1" x14ac:dyDescent="0.25"/>
    <row r="862" ht="15" customHeight="1" x14ac:dyDescent="0.25"/>
    <row r="863" ht="15" customHeight="1" x14ac:dyDescent="0.25"/>
    <row r="868" ht="15" customHeight="1" x14ac:dyDescent="0.25"/>
    <row r="869" ht="15" customHeight="1" x14ac:dyDescent="0.25"/>
    <row r="870" ht="15" customHeight="1" x14ac:dyDescent="0.25"/>
    <row r="902" ht="15" customHeight="1" x14ac:dyDescent="0.25"/>
    <row r="903" ht="15" customHeight="1" x14ac:dyDescent="0.25"/>
    <row r="909" ht="15" customHeight="1" x14ac:dyDescent="0.25"/>
    <row r="910" ht="15" customHeight="1" x14ac:dyDescent="0.25"/>
    <row r="914" ht="15" customHeight="1" x14ac:dyDescent="0.25"/>
    <row r="915" ht="15" customHeight="1" x14ac:dyDescent="0.25"/>
    <row r="920" ht="15" customHeight="1" x14ac:dyDescent="0.25"/>
    <row r="921" ht="15" customHeight="1" x14ac:dyDescent="0.25"/>
    <row r="922" ht="15" customHeight="1" x14ac:dyDescent="0.25"/>
    <row r="954" ht="15" customHeight="1" x14ac:dyDescent="0.25"/>
    <row r="955" ht="15" customHeight="1" x14ac:dyDescent="0.25"/>
    <row r="961" ht="15" customHeight="1" x14ac:dyDescent="0.25"/>
    <row r="962" ht="15" customHeight="1" x14ac:dyDescent="0.25"/>
    <row r="966" ht="15" customHeight="1" x14ac:dyDescent="0.25"/>
    <row r="967" ht="15" customHeight="1" x14ac:dyDescent="0.25"/>
    <row r="972" ht="15" customHeight="1" x14ac:dyDescent="0.25"/>
    <row r="973" ht="15" customHeight="1" x14ac:dyDescent="0.25"/>
    <row r="974" ht="15" customHeight="1" x14ac:dyDescent="0.25"/>
    <row r="1006" ht="15" customHeight="1" x14ac:dyDescent="0.25"/>
    <row r="1007" ht="15" customHeight="1" x14ac:dyDescent="0.25"/>
    <row r="1013" ht="15" customHeight="1" x14ac:dyDescent="0.25"/>
    <row r="1014" ht="15" customHeight="1" x14ac:dyDescent="0.25"/>
    <row r="1018" ht="15" customHeight="1" x14ac:dyDescent="0.25"/>
    <row r="1019" ht="15" customHeight="1" x14ac:dyDescent="0.25"/>
    <row r="1024" ht="15" customHeight="1" x14ac:dyDescent="0.25"/>
    <row r="1025" ht="15" customHeight="1" x14ac:dyDescent="0.25"/>
    <row r="1026" ht="15" customHeight="1" x14ac:dyDescent="0.25"/>
    <row r="1058" ht="15" customHeight="1" x14ac:dyDescent="0.25"/>
    <row r="1059" ht="15" customHeight="1" x14ac:dyDescent="0.25"/>
    <row r="1065" ht="15" customHeight="1" x14ac:dyDescent="0.25"/>
    <row r="1066" ht="15" customHeight="1" x14ac:dyDescent="0.25"/>
    <row r="1070" ht="15" customHeight="1" x14ac:dyDescent="0.25"/>
    <row r="1071" ht="15" customHeight="1" x14ac:dyDescent="0.25"/>
    <row r="1076" ht="15" customHeight="1" x14ac:dyDescent="0.25"/>
    <row r="1077" ht="15" customHeight="1" x14ac:dyDescent="0.25"/>
    <row r="1078" ht="15" customHeight="1" x14ac:dyDescent="0.25"/>
    <row r="1110" ht="15" customHeight="1" x14ac:dyDescent="0.25"/>
    <row r="1111" ht="15" customHeight="1" x14ac:dyDescent="0.25"/>
    <row r="1117" ht="15" customHeight="1" x14ac:dyDescent="0.25"/>
    <row r="1118" ht="15" customHeight="1" x14ac:dyDescent="0.25"/>
    <row r="1122" ht="15" customHeight="1" x14ac:dyDescent="0.25"/>
    <row r="1123" ht="15" customHeight="1" x14ac:dyDescent="0.25"/>
    <row r="1128" ht="15" customHeight="1" x14ac:dyDescent="0.25"/>
    <row r="1129" ht="15" customHeight="1" x14ac:dyDescent="0.25"/>
    <row r="1130" ht="15" customHeight="1" x14ac:dyDescent="0.25"/>
  </sheetData>
  <mergeCells count="72">
    <mergeCell ref="G39:I39"/>
    <mergeCell ref="J39:L39"/>
    <mergeCell ref="M39:O39"/>
    <mergeCell ref="A38:C38"/>
    <mergeCell ref="D38:F38"/>
    <mergeCell ref="G38:I38"/>
    <mergeCell ref="J38:L38"/>
    <mergeCell ref="M38:O38"/>
    <mergeCell ref="J22:L22"/>
    <mergeCell ref="Q27:R28"/>
    <mergeCell ref="N31:O33"/>
    <mergeCell ref="P31:R33"/>
    <mergeCell ref="J26:L26"/>
    <mergeCell ref="Q36:R38"/>
    <mergeCell ref="J37:L37"/>
    <mergeCell ref="M37:O37"/>
    <mergeCell ref="A35:C35"/>
    <mergeCell ref="D35:F35"/>
    <mergeCell ref="G35:I35"/>
    <mergeCell ref="J35:L35"/>
    <mergeCell ref="M35:O35"/>
    <mergeCell ref="D36:F36"/>
    <mergeCell ref="G36:I36"/>
    <mergeCell ref="J36:L36"/>
    <mergeCell ref="M36:O36"/>
    <mergeCell ref="K42:L42"/>
    <mergeCell ref="M43:N43"/>
    <mergeCell ref="A27:C27"/>
    <mergeCell ref="D27:F27"/>
    <mergeCell ref="G27:I27"/>
    <mergeCell ref="J27:L27"/>
    <mergeCell ref="A28:C28"/>
    <mergeCell ref="D28:F28"/>
    <mergeCell ref="G28:I28"/>
    <mergeCell ref="J28:L28"/>
    <mergeCell ref="A39:C39"/>
    <mergeCell ref="A37:C37"/>
    <mergeCell ref="D37:F37"/>
    <mergeCell ref="G37:I37"/>
    <mergeCell ref="A36:C36"/>
    <mergeCell ref="D39:F39"/>
    <mergeCell ref="A26:C26"/>
    <mergeCell ref="D26:F26"/>
    <mergeCell ref="A19:C19"/>
    <mergeCell ref="D19:F19"/>
    <mergeCell ref="G26:I26"/>
    <mergeCell ref="A20:C20"/>
    <mergeCell ref="D20:F20"/>
    <mergeCell ref="G20:I20"/>
    <mergeCell ref="G22:I22"/>
    <mergeCell ref="Q9:R10"/>
    <mergeCell ref="Q14:R15"/>
    <mergeCell ref="J4:N4"/>
    <mergeCell ref="O4:Q4"/>
    <mergeCell ref="G19:I19"/>
    <mergeCell ref="J19:L19"/>
    <mergeCell ref="J20:L20"/>
    <mergeCell ref="A22:C22"/>
    <mergeCell ref="D22:F22"/>
    <mergeCell ref="G3:R3"/>
    <mergeCell ref="G4:I4"/>
    <mergeCell ref="Q20:R21"/>
    <mergeCell ref="A21:C21"/>
    <mergeCell ref="D21:F21"/>
    <mergeCell ref="G21:I21"/>
    <mergeCell ref="J21:L21"/>
    <mergeCell ref="A1:C5"/>
    <mergeCell ref="G1:M1"/>
    <mergeCell ref="P1:R1"/>
    <mergeCell ref="G2:I2"/>
    <mergeCell ref="L2:M2"/>
    <mergeCell ref="P2:R2"/>
  </mergeCells>
  <pageMargins left="0.7" right="0.7" top="0.75" bottom="0.75" header="0.3" footer="0.3"/>
  <pageSetup paperSize="9" orientation="portrait" r:id="rId1"/>
  <headerFooter>
    <oddHeader>&amp;L&amp;8PEDAGOŠKI FAKULTET&amp;C&amp;8ODSJEK ZA MATEMATIKU I FIZIKU&amp;R&amp;8SMJER ZA MATEMATIKU I INFORMATIKU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view="pageLayout" workbookViewId="0">
      <selection activeCell="K10" sqref="K10"/>
    </sheetView>
  </sheetViews>
  <sheetFormatPr defaultRowHeight="15" x14ac:dyDescent="0.25"/>
  <cols>
    <col min="1" max="1" width="4.7109375" customWidth="1"/>
    <col min="2" max="2" width="21.28515625" customWidth="1"/>
    <col min="3" max="19" width="5.7109375" style="28" customWidth="1"/>
  </cols>
  <sheetData>
    <row r="1" spans="1:19" ht="15.75" x14ac:dyDescent="0.25">
      <c r="A1" s="231" t="str">
        <f>OPCI_PODACI!C4</f>
        <v>FILMSKA RTV KULTURA</v>
      </c>
      <c r="B1" s="232"/>
      <c r="C1" s="224" t="s">
        <v>16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6"/>
    </row>
    <row r="2" spans="1:19" x14ac:dyDescent="0.25">
      <c r="A2" s="229" t="s">
        <v>15</v>
      </c>
      <c r="B2" s="227" t="s">
        <v>67</v>
      </c>
      <c r="C2" s="145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>
        <v>13</v>
      </c>
      <c r="P2" s="26">
        <v>14</v>
      </c>
      <c r="Q2" s="26">
        <v>15</v>
      </c>
      <c r="R2" s="146" t="s">
        <v>20</v>
      </c>
      <c r="S2" s="38" t="s">
        <v>21</v>
      </c>
    </row>
    <row r="3" spans="1:19" ht="15.75" thickBot="1" x14ac:dyDescent="0.3">
      <c r="A3" s="230"/>
      <c r="B3" s="228"/>
      <c r="C3" s="150" t="s">
        <v>139</v>
      </c>
      <c r="D3" s="20" t="s">
        <v>140</v>
      </c>
      <c r="E3" s="27" t="s">
        <v>141</v>
      </c>
      <c r="F3" s="27" t="s">
        <v>142</v>
      </c>
      <c r="G3" s="20" t="s">
        <v>143</v>
      </c>
      <c r="H3" s="27" t="s">
        <v>144</v>
      </c>
      <c r="I3" s="27" t="s">
        <v>145</v>
      </c>
      <c r="J3" s="27" t="s">
        <v>146</v>
      </c>
      <c r="K3" s="27" t="s">
        <v>147</v>
      </c>
      <c r="L3" s="27" t="s">
        <v>151</v>
      </c>
      <c r="M3" s="27" t="s">
        <v>150</v>
      </c>
      <c r="N3" s="27" t="s">
        <v>149</v>
      </c>
      <c r="O3" s="27" t="s">
        <v>148</v>
      </c>
      <c r="P3" s="27" t="s">
        <v>153</v>
      </c>
      <c r="Q3" s="27" t="s">
        <v>154</v>
      </c>
      <c r="R3" s="27">
        <v>45</v>
      </c>
      <c r="S3" s="39">
        <v>5</v>
      </c>
    </row>
    <row r="4" spans="1:19" s="117" customFormat="1" ht="13.5" customHeight="1" thickTop="1" x14ac:dyDescent="0.2">
      <c r="A4" s="169" t="s">
        <v>25</v>
      </c>
      <c r="B4" s="166" t="str">
        <f>OPCI_PODACI!B12</f>
        <v>Ahmetašević Arijana</v>
      </c>
      <c r="C4" s="163">
        <v>2</v>
      </c>
      <c r="D4" s="156">
        <v>2</v>
      </c>
      <c r="E4" s="156">
        <v>2</v>
      </c>
      <c r="F4" s="156">
        <v>2</v>
      </c>
      <c r="G4" s="156">
        <v>2</v>
      </c>
      <c r="H4" s="156">
        <v>2</v>
      </c>
      <c r="I4" s="156">
        <v>2</v>
      </c>
      <c r="J4" s="156">
        <v>2</v>
      </c>
      <c r="K4" s="156">
        <v>2</v>
      </c>
      <c r="L4" s="156">
        <v>2</v>
      </c>
      <c r="M4" s="156">
        <v>2</v>
      </c>
      <c r="N4" s="156">
        <v>2</v>
      </c>
      <c r="O4" s="156">
        <v>2</v>
      </c>
      <c r="P4" s="156">
        <v>2</v>
      </c>
      <c r="Q4" s="156">
        <v>2</v>
      </c>
      <c r="R4" s="151">
        <f>SUM(C4:Q4)</f>
        <v>30</v>
      </c>
      <c r="S4" s="112">
        <f>IF(R4&lt;=23,0,IF(R4&lt;=25,3,IF(R4&lt;=27,4,IF(R4&lt;=30,5,0))))</f>
        <v>5</v>
      </c>
    </row>
    <row r="5" spans="1:19" s="117" customFormat="1" ht="13.5" customHeight="1" x14ac:dyDescent="0.2">
      <c r="A5" s="165" t="s">
        <v>26</v>
      </c>
      <c r="B5" s="167" t="str">
        <f>OPCI_PODACI!B13</f>
        <v>Alibegović Samra</v>
      </c>
      <c r="C5" s="163">
        <v>2</v>
      </c>
      <c r="D5" s="156">
        <v>2</v>
      </c>
      <c r="E5" s="156">
        <v>2</v>
      </c>
      <c r="F5" s="156">
        <v>2</v>
      </c>
      <c r="G5" s="156">
        <v>2</v>
      </c>
      <c r="H5" s="156">
        <v>2</v>
      </c>
      <c r="I5" s="156">
        <v>2</v>
      </c>
      <c r="J5" s="156">
        <v>2</v>
      </c>
      <c r="K5" s="156">
        <v>2</v>
      </c>
      <c r="L5" s="156">
        <v>2</v>
      </c>
      <c r="M5" s="156">
        <v>2</v>
      </c>
      <c r="N5" s="156">
        <v>2</v>
      </c>
      <c r="O5" s="156">
        <v>2</v>
      </c>
      <c r="P5" s="156">
        <v>2</v>
      </c>
      <c r="Q5" s="156">
        <v>2</v>
      </c>
      <c r="R5" s="151">
        <f t="shared" ref="R5:R31" si="0">SUM(C5:Q5)</f>
        <v>30</v>
      </c>
      <c r="S5" s="112">
        <f t="shared" ref="S5:S36" si="1">IF(R5&lt;=23,0,IF(R5&lt;=25,3,IF(R5&lt;=27,4,IF(R5&lt;=30,5,0))))</f>
        <v>5</v>
      </c>
    </row>
    <row r="6" spans="1:19" s="117" customFormat="1" ht="13.5" customHeight="1" x14ac:dyDescent="0.2">
      <c r="A6" s="165" t="s">
        <v>27</v>
      </c>
      <c r="B6" s="166" t="str">
        <f>OPCI_PODACI!B14</f>
        <v>Ćordić Elvedina</v>
      </c>
      <c r="C6" s="163">
        <v>2</v>
      </c>
      <c r="D6" s="156">
        <v>2</v>
      </c>
      <c r="E6" s="156">
        <v>2</v>
      </c>
      <c r="F6" s="156">
        <v>2</v>
      </c>
      <c r="G6" s="156">
        <v>2</v>
      </c>
      <c r="H6" s="156">
        <v>2</v>
      </c>
      <c r="I6" s="156">
        <v>2</v>
      </c>
      <c r="J6" s="156">
        <v>2</v>
      </c>
      <c r="K6" s="156">
        <v>2</v>
      </c>
      <c r="L6" s="156">
        <v>2</v>
      </c>
      <c r="M6" s="156">
        <v>2</v>
      </c>
      <c r="N6" s="156">
        <v>2</v>
      </c>
      <c r="O6" s="156">
        <v>2</v>
      </c>
      <c r="P6" s="156">
        <v>2</v>
      </c>
      <c r="Q6" s="156">
        <v>2</v>
      </c>
      <c r="R6" s="151">
        <f t="shared" si="0"/>
        <v>30</v>
      </c>
      <c r="S6" s="112">
        <f t="shared" si="1"/>
        <v>5</v>
      </c>
    </row>
    <row r="7" spans="1:19" s="117" customFormat="1" ht="13.5" customHeight="1" x14ac:dyDescent="0.2">
      <c r="A7" s="165" t="s">
        <v>30</v>
      </c>
      <c r="B7" s="166" t="str">
        <f>OPCI_PODACI!B15</f>
        <v>Dautović Dženaila</v>
      </c>
      <c r="C7" s="163">
        <v>2</v>
      </c>
      <c r="D7" s="156">
        <v>2</v>
      </c>
      <c r="E7" s="156">
        <v>2</v>
      </c>
      <c r="F7" s="156">
        <v>2</v>
      </c>
      <c r="G7" s="156">
        <v>2</v>
      </c>
      <c r="H7" s="156">
        <v>2</v>
      </c>
      <c r="I7" s="156">
        <v>2</v>
      </c>
      <c r="J7" s="156">
        <v>2</v>
      </c>
      <c r="K7" s="156">
        <v>2</v>
      </c>
      <c r="L7" s="156">
        <v>2</v>
      </c>
      <c r="M7" s="156">
        <v>2</v>
      </c>
      <c r="N7" s="156">
        <v>2</v>
      </c>
      <c r="O7" s="156">
        <v>2</v>
      </c>
      <c r="P7" s="156">
        <v>2</v>
      </c>
      <c r="Q7" s="156">
        <v>2</v>
      </c>
      <c r="R7" s="151">
        <f t="shared" si="0"/>
        <v>30</v>
      </c>
      <c r="S7" s="112">
        <f t="shared" si="1"/>
        <v>5</v>
      </c>
    </row>
    <row r="8" spans="1:19" s="117" customFormat="1" ht="13.5" customHeight="1" x14ac:dyDescent="0.2">
      <c r="A8" s="165" t="s">
        <v>31</v>
      </c>
      <c r="B8" s="166" t="str">
        <f>OPCI_PODACI!B16</f>
        <v>Dedić Ismeta</v>
      </c>
      <c r="C8" s="163">
        <v>2</v>
      </c>
      <c r="D8" s="156">
        <v>2</v>
      </c>
      <c r="E8" s="156">
        <v>2</v>
      </c>
      <c r="F8" s="156">
        <v>2</v>
      </c>
      <c r="G8" s="156">
        <v>2</v>
      </c>
      <c r="H8" s="156">
        <v>2</v>
      </c>
      <c r="I8" s="156">
        <v>2</v>
      </c>
      <c r="J8" s="156">
        <v>2</v>
      </c>
      <c r="K8" s="156">
        <v>2</v>
      </c>
      <c r="L8" s="156">
        <v>2</v>
      </c>
      <c r="M8" s="156">
        <v>2</v>
      </c>
      <c r="N8" s="156">
        <v>2</v>
      </c>
      <c r="O8" s="156">
        <v>2</v>
      </c>
      <c r="P8" s="156">
        <v>2</v>
      </c>
      <c r="Q8" s="156">
        <v>2</v>
      </c>
      <c r="R8" s="151">
        <f t="shared" si="0"/>
        <v>30</v>
      </c>
      <c r="S8" s="112">
        <f t="shared" si="1"/>
        <v>5</v>
      </c>
    </row>
    <row r="9" spans="1:19" s="117" customFormat="1" ht="13.5" customHeight="1" x14ac:dyDescent="0.2">
      <c r="A9" s="165" t="s">
        <v>32</v>
      </c>
      <c r="B9" s="166" t="str">
        <f>OPCI_PODACI!B17</f>
        <v>Dervišević Selma</v>
      </c>
      <c r="C9" s="163">
        <v>0</v>
      </c>
      <c r="D9" s="156">
        <v>0</v>
      </c>
      <c r="E9" s="156">
        <v>0</v>
      </c>
      <c r="F9" s="156">
        <v>2</v>
      </c>
      <c r="G9" s="156">
        <v>0</v>
      </c>
      <c r="H9" s="156">
        <v>2</v>
      </c>
      <c r="I9" s="156">
        <v>2</v>
      </c>
      <c r="J9" s="156">
        <v>0</v>
      </c>
      <c r="K9" s="156">
        <v>2</v>
      </c>
      <c r="L9" s="156">
        <v>2</v>
      </c>
      <c r="M9" s="156">
        <v>2</v>
      </c>
      <c r="N9" s="156">
        <v>0</v>
      </c>
      <c r="O9" s="156">
        <v>0</v>
      </c>
      <c r="P9" s="156">
        <v>2</v>
      </c>
      <c r="Q9" s="156">
        <v>2</v>
      </c>
      <c r="R9" s="151">
        <f t="shared" si="0"/>
        <v>16</v>
      </c>
      <c r="S9" s="112">
        <f t="shared" si="1"/>
        <v>0</v>
      </c>
    </row>
    <row r="10" spans="1:19" s="117" customFormat="1" ht="13.5" customHeight="1" x14ac:dyDescent="0.2">
      <c r="A10" s="165" t="s">
        <v>33</v>
      </c>
      <c r="B10" s="166" t="str">
        <f>OPCI_PODACI!B18</f>
        <v>Felić Alma</v>
      </c>
      <c r="C10" s="163">
        <v>2</v>
      </c>
      <c r="D10" s="156">
        <v>2</v>
      </c>
      <c r="E10" s="156">
        <v>2</v>
      </c>
      <c r="F10" s="156">
        <v>2</v>
      </c>
      <c r="G10" s="156">
        <v>2</v>
      </c>
      <c r="H10" s="156">
        <v>2</v>
      </c>
      <c r="I10" s="156">
        <v>2</v>
      </c>
      <c r="J10" s="156">
        <v>2</v>
      </c>
      <c r="K10" s="156">
        <v>2</v>
      </c>
      <c r="L10" s="156">
        <v>2</v>
      </c>
      <c r="M10" s="156">
        <v>2</v>
      </c>
      <c r="N10" s="156">
        <v>2</v>
      </c>
      <c r="O10" s="156">
        <v>2</v>
      </c>
      <c r="P10" s="156">
        <v>2</v>
      </c>
      <c r="Q10" s="156">
        <v>2</v>
      </c>
      <c r="R10" s="151">
        <f t="shared" si="0"/>
        <v>30</v>
      </c>
      <c r="S10" s="112">
        <f t="shared" si="1"/>
        <v>5</v>
      </c>
    </row>
    <row r="11" spans="1:19" s="117" customFormat="1" ht="13.5" customHeight="1" x14ac:dyDescent="0.2">
      <c r="A11" s="165" t="s">
        <v>34</v>
      </c>
      <c r="B11" s="166" t="str">
        <f>OPCI_PODACI!B19</f>
        <v>Felić Zerina</v>
      </c>
      <c r="C11" s="163">
        <v>2</v>
      </c>
      <c r="D11" s="156">
        <v>2</v>
      </c>
      <c r="E11" s="156">
        <v>2</v>
      </c>
      <c r="F11" s="156">
        <v>2</v>
      </c>
      <c r="G11" s="156">
        <v>0</v>
      </c>
      <c r="H11" s="156">
        <v>2</v>
      </c>
      <c r="I11" s="156">
        <v>2</v>
      </c>
      <c r="J11" s="156">
        <v>2</v>
      </c>
      <c r="K11" s="156">
        <v>2</v>
      </c>
      <c r="L11" s="156">
        <v>2</v>
      </c>
      <c r="M11" s="156">
        <v>2</v>
      </c>
      <c r="N11" s="156">
        <v>0</v>
      </c>
      <c r="O11" s="156">
        <v>0</v>
      </c>
      <c r="P11" s="156">
        <v>2</v>
      </c>
      <c r="Q11" s="156">
        <v>2</v>
      </c>
      <c r="R11" s="151">
        <f t="shared" si="0"/>
        <v>24</v>
      </c>
      <c r="S11" s="112">
        <f t="shared" si="1"/>
        <v>3</v>
      </c>
    </row>
    <row r="12" spans="1:19" s="117" customFormat="1" ht="13.5" customHeight="1" x14ac:dyDescent="0.2">
      <c r="A12" s="165" t="s">
        <v>35</v>
      </c>
      <c r="B12" s="166" t="str">
        <f>OPCI_PODACI!B20</f>
        <v>Findrik Nedeljka</v>
      </c>
      <c r="C12" s="163">
        <v>0</v>
      </c>
      <c r="D12" s="156">
        <v>2</v>
      </c>
      <c r="E12" s="156">
        <v>2</v>
      </c>
      <c r="F12" s="156">
        <v>2</v>
      </c>
      <c r="G12" s="156">
        <v>2</v>
      </c>
      <c r="H12" s="156">
        <v>2</v>
      </c>
      <c r="I12" s="156">
        <v>2</v>
      </c>
      <c r="J12" s="156">
        <v>2</v>
      </c>
      <c r="K12" s="156">
        <v>2</v>
      </c>
      <c r="L12" s="156">
        <v>2</v>
      </c>
      <c r="M12" s="156">
        <v>2</v>
      </c>
      <c r="N12" s="156">
        <v>2</v>
      </c>
      <c r="O12" s="156">
        <v>2</v>
      </c>
      <c r="P12" s="156">
        <v>2</v>
      </c>
      <c r="Q12" s="156">
        <v>2</v>
      </c>
      <c r="R12" s="151">
        <f t="shared" si="0"/>
        <v>28</v>
      </c>
      <c r="S12" s="112">
        <f t="shared" si="1"/>
        <v>5</v>
      </c>
    </row>
    <row r="13" spans="1:19" s="117" customFormat="1" ht="13.5" customHeight="1" x14ac:dyDescent="0.2">
      <c r="A13" s="165" t="s">
        <v>37</v>
      </c>
      <c r="B13" s="166" t="str">
        <f>OPCI_PODACI!B21</f>
        <v>Henda Nevad</v>
      </c>
      <c r="C13" s="163">
        <v>2</v>
      </c>
      <c r="D13" s="156">
        <v>2</v>
      </c>
      <c r="E13" s="156">
        <v>2</v>
      </c>
      <c r="F13" s="156">
        <v>2</v>
      </c>
      <c r="G13" s="156">
        <v>2</v>
      </c>
      <c r="H13" s="156">
        <v>2</v>
      </c>
      <c r="I13" s="156">
        <v>2</v>
      </c>
      <c r="J13" s="156">
        <v>2</v>
      </c>
      <c r="K13" s="156">
        <v>2</v>
      </c>
      <c r="L13" s="156">
        <v>2</v>
      </c>
      <c r="M13" s="156">
        <v>2</v>
      </c>
      <c r="N13" s="156">
        <v>2</v>
      </c>
      <c r="O13" s="156">
        <v>2</v>
      </c>
      <c r="P13" s="156">
        <v>2</v>
      </c>
      <c r="Q13" s="156">
        <v>2</v>
      </c>
      <c r="R13" s="151">
        <f t="shared" si="0"/>
        <v>30</v>
      </c>
      <c r="S13" s="112">
        <f t="shared" si="1"/>
        <v>5</v>
      </c>
    </row>
    <row r="14" spans="1:19" s="117" customFormat="1" ht="13.5" customHeight="1" x14ac:dyDescent="0.2">
      <c r="A14" s="165" t="s">
        <v>38</v>
      </c>
      <c r="B14" s="166" t="str">
        <f>OPCI_PODACI!B22</f>
        <v>Kajdić Azra</v>
      </c>
      <c r="C14" s="163">
        <v>2</v>
      </c>
      <c r="D14" s="156">
        <v>2</v>
      </c>
      <c r="E14" s="156">
        <v>0</v>
      </c>
      <c r="F14" s="156">
        <v>2</v>
      </c>
      <c r="G14" s="156">
        <v>0</v>
      </c>
      <c r="H14" s="156">
        <v>2</v>
      </c>
      <c r="I14" s="156">
        <v>2</v>
      </c>
      <c r="J14" s="156">
        <v>0</v>
      </c>
      <c r="K14" s="156">
        <v>2</v>
      </c>
      <c r="L14" s="156">
        <v>2</v>
      </c>
      <c r="M14" s="156">
        <v>2</v>
      </c>
      <c r="N14" s="156">
        <v>2</v>
      </c>
      <c r="O14" s="156">
        <v>0</v>
      </c>
      <c r="P14" s="156">
        <v>2</v>
      </c>
      <c r="Q14" s="156">
        <v>2</v>
      </c>
      <c r="R14" s="151">
        <f t="shared" si="0"/>
        <v>22</v>
      </c>
      <c r="S14" s="112">
        <f t="shared" si="1"/>
        <v>0</v>
      </c>
    </row>
    <row r="15" spans="1:19" s="117" customFormat="1" ht="13.5" customHeight="1" x14ac:dyDescent="0.2">
      <c r="A15" s="165" t="s">
        <v>39</v>
      </c>
      <c r="B15" s="166" t="str">
        <f>OPCI_PODACI!B23</f>
        <v>Kajtazović Arnela</v>
      </c>
      <c r="C15" s="163">
        <v>2</v>
      </c>
      <c r="D15" s="156">
        <v>2</v>
      </c>
      <c r="E15" s="156">
        <v>2</v>
      </c>
      <c r="F15" s="156">
        <v>2</v>
      </c>
      <c r="G15" s="156">
        <v>2</v>
      </c>
      <c r="H15" s="156">
        <v>2</v>
      </c>
      <c r="I15" s="156">
        <v>2</v>
      </c>
      <c r="J15" s="156">
        <v>2</v>
      </c>
      <c r="K15" s="156">
        <v>2</v>
      </c>
      <c r="L15" s="156">
        <v>2</v>
      </c>
      <c r="M15" s="156">
        <v>2</v>
      </c>
      <c r="N15" s="156">
        <v>2</v>
      </c>
      <c r="O15" s="156">
        <v>2</v>
      </c>
      <c r="P15" s="156">
        <v>2</v>
      </c>
      <c r="Q15" s="156">
        <v>2</v>
      </c>
      <c r="R15" s="151">
        <f t="shared" si="0"/>
        <v>30</v>
      </c>
      <c r="S15" s="112">
        <f t="shared" si="1"/>
        <v>5</v>
      </c>
    </row>
    <row r="16" spans="1:19" s="117" customFormat="1" ht="13.5" customHeight="1" x14ac:dyDescent="0.2">
      <c r="A16" s="122" t="s">
        <v>40</v>
      </c>
      <c r="B16" s="125" t="str">
        <f>OPCI_PODACI!B24</f>
        <v>Karajković Melisa</v>
      </c>
      <c r="C16" s="126">
        <v>2</v>
      </c>
      <c r="D16" s="111">
        <v>2</v>
      </c>
      <c r="E16" s="111">
        <v>0</v>
      </c>
      <c r="F16" s="111">
        <v>2</v>
      </c>
      <c r="G16" s="111">
        <v>2</v>
      </c>
      <c r="H16" s="111">
        <v>2</v>
      </c>
      <c r="I16" s="111">
        <v>2</v>
      </c>
      <c r="J16" s="111">
        <v>2</v>
      </c>
      <c r="K16" s="111">
        <v>2</v>
      </c>
      <c r="L16" s="111">
        <v>2</v>
      </c>
      <c r="M16" s="111">
        <v>2</v>
      </c>
      <c r="N16" s="111">
        <v>2</v>
      </c>
      <c r="O16" s="111">
        <v>2</v>
      </c>
      <c r="P16" s="111">
        <v>2</v>
      </c>
      <c r="Q16" s="111">
        <v>2</v>
      </c>
      <c r="R16" s="151">
        <f t="shared" si="0"/>
        <v>28</v>
      </c>
      <c r="S16" s="112">
        <f t="shared" si="1"/>
        <v>5</v>
      </c>
    </row>
    <row r="17" spans="1:19" s="117" customFormat="1" ht="13.5" customHeight="1" x14ac:dyDescent="0.2">
      <c r="A17" s="122" t="s">
        <v>41</v>
      </c>
      <c r="B17" s="127" t="str">
        <f>OPCI_PODACI!B25</f>
        <v>Kartal Arijana</v>
      </c>
      <c r="C17" s="128">
        <v>2</v>
      </c>
      <c r="D17" s="115">
        <v>2</v>
      </c>
      <c r="E17" s="115">
        <v>2</v>
      </c>
      <c r="F17" s="111">
        <v>2</v>
      </c>
      <c r="G17" s="115">
        <v>2</v>
      </c>
      <c r="H17" s="111">
        <v>2</v>
      </c>
      <c r="I17" s="115">
        <v>2</v>
      </c>
      <c r="J17" s="115">
        <v>0</v>
      </c>
      <c r="K17" s="111">
        <v>2</v>
      </c>
      <c r="L17" s="111">
        <v>2</v>
      </c>
      <c r="M17" s="111">
        <v>2</v>
      </c>
      <c r="N17" s="115">
        <v>0</v>
      </c>
      <c r="O17" s="115">
        <v>0</v>
      </c>
      <c r="P17" s="111">
        <v>2</v>
      </c>
      <c r="Q17" s="111">
        <v>2</v>
      </c>
      <c r="R17" s="116">
        <f t="shared" si="0"/>
        <v>24</v>
      </c>
      <c r="S17" s="112">
        <f t="shared" si="1"/>
        <v>3</v>
      </c>
    </row>
    <row r="18" spans="1:19" s="117" customFormat="1" ht="13.5" customHeight="1" x14ac:dyDescent="0.2">
      <c r="A18" s="122" t="s">
        <v>42</v>
      </c>
      <c r="B18" s="127" t="str">
        <f>OPCI_PODACI!B26</f>
        <v>Kišmetović Lejla</v>
      </c>
      <c r="C18" s="128">
        <v>2</v>
      </c>
      <c r="D18" s="115">
        <v>2</v>
      </c>
      <c r="E18" s="115">
        <v>2</v>
      </c>
      <c r="F18" s="111">
        <v>2</v>
      </c>
      <c r="G18" s="115">
        <v>2</v>
      </c>
      <c r="H18" s="111">
        <v>2</v>
      </c>
      <c r="I18" s="115">
        <v>2</v>
      </c>
      <c r="J18" s="115">
        <v>2</v>
      </c>
      <c r="K18" s="111">
        <v>2</v>
      </c>
      <c r="L18" s="111">
        <v>2</v>
      </c>
      <c r="M18" s="111">
        <v>2</v>
      </c>
      <c r="N18" s="115">
        <v>2</v>
      </c>
      <c r="O18" s="115">
        <v>2</v>
      </c>
      <c r="P18" s="111">
        <v>2</v>
      </c>
      <c r="Q18" s="111">
        <v>2</v>
      </c>
      <c r="R18" s="116">
        <f t="shared" si="0"/>
        <v>30</v>
      </c>
      <c r="S18" s="112">
        <f t="shared" si="1"/>
        <v>5</v>
      </c>
    </row>
    <row r="19" spans="1:19" s="117" customFormat="1" ht="13.5" customHeight="1" x14ac:dyDescent="0.2">
      <c r="A19" s="122" t="s">
        <v>44</v>
      </c>
      <c r="B19" s="127" t="str">
        <f>OPCI_PODACI!B27</f>
        <v>Komić Edina</v>
      </c>
      <c r="C19" s="128">
        <v>2</v>
      </c>
      <c r="D19" s="115">
        <v>2</v>
      </c>
      <c r="E19" s="115">
        <v>2</v>
      </c>
      <c r="F19" s="111">
        <v>2</v>
      </c>
      <c r="G19" s="115">
        <v>2</v>
      </c>
      <c r="H19" s="111">
        <v>2</v>
      </c>
      <c r="I19" s="115">
        <v>2</v>
      </c>
      <c r="J19" s="115">
        <v>0</v>
      </c>
      <c r="K19" s="111">
        <v>2</v>
      </c>
      <c r="L19" s="111">
        <v>2</v>
      </c>
      <c r="M19" s="111">
        <v>2</v>
      </c>
      <c r="N19" s="115">
        <v>2</v>
      </c>
      <c r="O19" s="115">
        <v>2</v>
      </c>
      <c r="P19" s="111">
        <v>2</v>
      </c>
      <c r="Q19" s="111">
        <v>2</v>
      </c>
      <c r="R19" s="116">
        <f t="shared" si="0"/>
        <v>28</v>
      </c>
      <c r="S19" s="112">
        <f t="shared" si="1"/>
        <v>5</v>
      </c>
    </row>
    <row r="20" spans="1:19" s="117" customFormat="1" ht="13.5" customHeight="1" x14ac:dyDescent="0.2">
      <c r="A20" s="121" t="s">
        <v>45</v>
      </c>
      <c r="B20" s="125" t="str">
        <f>OPCI_PODACI!B28</f>
        <v>Lepuzanović Almin</v>
      </c>
      <c r="C20" s="126">
        <v>2</v>
      </c>
      <c r="D20" s="111">
        <v>2</v>
      </c>
      <c r="E20" s="111">
        <v>2</v>
      </c>
      <c r="F20" s="111">
        <v>2</v>
      </c>
      <c r="G20" s="111">
        <v>2</v>
      </c>
      <c r="H20" s="111">
        <v>2</v>
      </c>
      <c r="I20" s="111">
        <v>2</v>
      </c>
      <c r="J20" s="111">
        <v>2</v>
      </c>
      <c r="K20" s="111">
        <v>2</v>
      </c>
      <c r="L20" s="111">
        <v>2</v>
      </c>
      <c r="M20" s="111">
        <v>2</v>
      </c>
      <c r="N20" s="111">
        <v>2</v>
      </c>
      <c r="O20" s="111">
        <v>2</v>
      </c>
      <c r="P20" s="111">
        <v>2</v>
      </c>
      <c r="Q20" s="111">
        <v>2</v>
      </c>
      <c r="R20" s="116">
        <f t="shared" si="0"/>
        <v>30</v>
      </c>
      <c r="S20" s="112">
        <f t="shared" si="1"/>
        <v>5</v>
      </c>
    </row>
    <row r="21" spans="1:19" s="117" customFormat="1" ht="13.5" customHeight="1" x14ac:dyDescent="0.2">
      <c r="A21" s="122" t="s">
        <v>46</v>
      </c>
      <c r="B21" s="125" t="str">
        <f>OPCI_PODACI!B29</f>
        <v>Martinović Arnela</v>
      </c>
      <c r="C21" s="126">
        <v>0</v>
      </c>
      <c r="D21" s="111">
        <v>2</v>
      </c>
      <c r="E21" s="111">
        <v>2</v>
      </c>
      <c r="F21" s="111">
        <v>2</v>
      </c>
      <c r="G21" s="111">
        <v>2</v>
      </c>
      <c r="H21" s="111">
        <v>2</v>
      </c>
      <c r="I21" s="111">
        <v>2</v>
      </c>
      <c r="J21" s="111">
        <v>2</v>
      </c>
      <c r="K21" s="111">
        <v>2</v>
      </c>
      <c r="L21" s="111">
        <v>2</v>
      </c>
      <c r="M21" s="111">
        <v>2</v>
      </c>
      <c r="N21" s="111">
        <v>0</v>
      </c>
      <c r="O21" s="111">
        <v>0</v>
      </c>
      <c r="P21" s="111">
        <v>2</v>
      </c>
      <c r="Q21" s="111">
        <v>2</v>
      </c>
      <c r="R21" s="116">
        <f t="shared" si="0"/>
        <v>24</v>
      </c>
      <c r="S21" s="112">
        <f t="shared" si="1"/>
        <v>3</v>
      </c>
    </row>
    <row r="22" spans="1:19" s="117" customFormat="1" ht="13.5" customHeight="1" x14ac:dyDescent="0.2">
      <c r="A22" s="122" t="s">
        <v>48</v>
      </c>
      <c r="B22" s="125" t="str">
        <f>OPCI_PODACI!B30</f>
        <v>Mešić Irma</v>
      </c>
      <c r="C22" s="126">
        <v>2</v>
      </c>
      <c r="D22" s="111">
        <v>2</v>
      </c>
      <c r="E22" s="111">
        <v>2</v>
      </c>
      <c r="F22" s="111">
        <v>2</v>
      </c>
      <c r="G22" s="111">
        <v>2</v>
      </c>
      <c r="H22" s="111">
        <v>2</v>
      </c>
      <c r="I22" s="111">
        <v>2</v>
      </c>
      <c r="J22" s="111">
        <v>2</v>
      </c>
      <c r="K22" s="111">
        <v>2</v>
      </c>
      <c r="L22" s="111">
        <v>2</v>
      </c>
      <c r="M22" s="111">
        <v>2</v>
      </c>
      <c r="N22" s="111">
        <v>2</v>
      </c>
      <c r="O22" s="111">
        <v>2</v>
      </c>
      <c r="P22" s="111">
        <v>2</v>
      </c>
      <c r="Q22" s="111">
        <v>2</v>
      </c>
      <c r="R22" s="116">
        <f t="shared" si="0"/>
        <v>30</v>
      </c>
      <c r="S22" s="112">
        <f t="shared" si="1"/>
        <v>5</v>
      </c>
    </row>
    <row r="23" spans="1:19" s="117" customFormat="1" ht="13.5" customHeight="1" x14ac:dyDescent="0.2">
      <c r="A23" s="122" t="s">
        <v>50</v>
      </c>
      <c r="B23" s="125" t="str">
        <f>OPCI_PODACI!B31</f>
        <v>Nezić Melisa</v>
      </c>
      <c r="C23" s="126">
        <v>2</v>
      </c>
      <c r="D23" s="111">
        <v>2</v>
      </c>
      <c r="E23" s="111">
        <v>2</v>
      </c>
      <c r="F23" s="111">
        <v>2</v>
      </c>
      <c r="G23" s="111">
        <v>2</v>
      </c>
      <c r="H23" s="111">
        <v>2</v>
      </c>
      <c r="I23" s="111">
        <v>2</v>
      </c>
      <c r="J23" s="111">
        <v>0</v>
      </c>
      <c r="K23" s="111">
        <v>2</v>
      </c>
      <c r="L23" s="111">
        <v>2</v>
      </c>
      <c r="M23" s="111">
        <v>2</v>
      </c>
      <c r="N23" s="111">
        <v>0</v>
      </c>
      <c r="O23" s="111">
        <v>0</v>
      </c>
      <c r="P23" s="111">
        <v>2</v>
      </c>
      <c r="Q23" s="111">
        <v>2</v>
      </c>
      <c r="R23" s="116">
        <f t="shared" si="0"/>
        <v>24</v>
      </c>
      <c r="S23" s="112">
        <f t="shared" si="1"/>
        <v>3</v>
      </c>
    </row>
    <row r="24" spans="1:19" s="117" customFormat="1" ht="13.5" customHeight="1" x14ac:dyDescent="0.2">
      <c r="A24" s="165" t="s">
        <v>51</v>
      </c>
      <c r="B24" s="166" t="str">
        <f>OPCI_PODACI!B32</f>
        <v>Pajalić Zinajda</v>
      </c>
      <c r="C24" s="163">
        <v>2</v>
      </c>
      <c r="D24" s="156">
        <v>2</v>
      </c>
      <c r="E24" s="156">
        <v>2</v>
      </c>
      <c r="F24" s="156">
        <v>2</v>
      </c>
      <c r="G24" s="156">
        <v>2</v>
      </c>
      <c r="H24" s="156">
        <v>2</v>
      </c>
      <c r="I24" s="156">
        <v>2</v>
      </c>
      <c r="J24" s="156">
        <v>2</v>
      </c>
      <c r="K24" s="156">
        <v>2</v>
      </c>
      <c r="L24" s="156">
        <v>2</v>
      </c>
      <c r="M24" s="156">
        <v>2</v>
      </c>
      <c r="N24" s="156">
        <v>2</v>
      </c>
      <c r="O24" s="156">
        <v>2</v>
      </c>
      <c r="P24" s="156">
        <v>2</v>
      </c>
      <c r="Q24" s="156">
        <v>2</v>
      </c>
      <c r="R24" s="116">
        <f t="shared" si="0"/>
        <v>30</v>
      </c>
      <c r="S24" s="112">
        <f t="shared" si="1"/>
        <v>5</v>
      </c>
    </row>
    <row r="25" spans="1:19" s="117" customFormat="1" ht="13.5" customHeight="1" x14ac:dyDescent="0.2">
      <c r="A25" s="165" t="s">
        <v>60</v>
      </c>
      <c r="B25" s="166" t="str">
        <f>OPCI_PODACI!B33</f>
        <v>Palić Aldijana</v>
      </c>
      <c r="C25" s="163">
        <v>0</v>
      </c>
      <c r="D25" s="156">
        <v>0</v>
      </c>
      <c r="E25" s="156">
        <v>0</v>
      </c>
      <c r="F25" s="156">
        <v>2</v>
      </c>
      <c r="G25" s="156">
        <v>2</v>
      </c>
      <c r="H25" s="156">
        <v>2</v>
      </c>
      <c r="I25" s="156">
        <v>2</v>
      </c>
      <c r="J25" s="156">
        <v>2</v>
      </c>
      <c r="K25" s="156">
        <v>2</v>
      </c>
      <c r="L25" s="156">
        <v>2</v>
      </c>
      <c r="M25" s="156">
        <v>2</v>
      </c>
      <c r="N25" s="156">
        <v>2</v>
      </c>
      <c r="O25" s="156">
        <v>2</v>
      </c>
      <c r="P25" s="156">
        <v>2</v>
      </c>
      <c r="Q25" s="156">
        <v>2</v>
      </c>
      <c r="R25" s="116">
        <f t="shared" si="0"/>
        <v>24</v>
      </c>
      <c r="S25" s="112">
        <f t="shared" si="1"/>
        <v>3</v>
      </c>
    </row>
    <row r="26" spans="1:19" s="117" customFormat="1" ht="13.5" customHeight="1" x14ac:dyDescent="0.2">
      <c r="A26" s="122" t="s">
        <v>61</v>
      </c>
      <c r="B26" s="125" t="str">
        <f>OPCI_PODACI!B34</f>
        <v>Rahmanović Neira</v>
      </c>
      <c r="C26" s="126">
        <v>2</v>
      </c>
      <c r="D26" s="111">
        <v>2</v>
      </c>
      <c r="E26" s="111">
        <v>2</v>
      </c>
      <c r="F26" s="111">
        <v>2</v>
      </c>
      <c r="G26" s="111">
        <v>2</v>
      </c>
      <c r="H26" s="111">
        <v>2</v>
      </c>
      <c r="I26" s="111">
        <v>2</v>
      </c>
      <c r="J26" s="111">
        <v>2</v>
      </c>
      <c r="K26" s="111">
        <v>2</v>
      </c>
      <c r="L26" s="111">
        <v>2</v>
      </c>
      <c r="M26" s="111">
        <v>2</v>
      </c>
      <c r="N26" s="111">
        <v>2</v>
      </c>
      <c r="O26" s="111">
        <v>2</v>
      </c>
      <c r="P26" s="111">
        <v>2</v>
      </c>
      <c r="Q26" s="111">
        <v>2</v>
      </c>
      <c r="R26" s="116">
        <f t="shared" si="0"/>
        <v>30</v>
      </c>
      <c r="S26" s="112">
        <f t="shared" si="1"/>
        <v>5</v>
      </c>
    </row>
    <row r="27" spans="1:19" s="117" customFormat="1" ht="13.5" customHeight="1" x14ac:dyDescent="0.2">
      <c r="A27" s="122" t="s">
        <v>62</v>
      </c>
      <c r="B27" s="125" t="str">
        <f>OPCI_PODACI!B35</f>
        <v>Ramić Semka</v>
      </c>
      <c r="C27" s="126">
        <v>2</v>
      </c>
      <c r="D27" s="111">
        <v>2</v>
      </c>
      <c r="E27" s="111">
        <v>2</v>
      </c>
      <c r="F27" s="111">
        <v>2</v>
      </c>
      <c r="G27" s="111">
        <v>2</v>
      </c>
      <c r="H27" s="111">
        <v>2</v>
      </c>
      <c r="I27" s="111">
        <v>2</v>
      </c>
      <c r="J27" s="111">
        <v>2</v>
      </c>
      <c r="K27" s="111">
        <v>2</v>
      </c>
      <c r="L27" s="111">
        <v>2</v>
      </c>
      <c r="M27" s="111">
        <v>2</v>
      </c>
      <c r="N27" s="111">
        <v>2</v>
      </c>
      <c r="O27" s="111">
        <v>2</v>
      </c>
      <c r="P27" s="111">
        <v>2</v>
      </c>
      <c r="Q27" s="111">
        <v>2</v>
      </c>
      <c r="R27" s="116">
        <f t="shared" si="0"/>
        <v>30</v>
      </c>
      <c r="S27" s="112">
        <f t="shared" si="1"/>
        <v>5</v>
      </c>
    </row>
    <row r="28" spans="1:19" s="117" customFormat="1" ht="13.5" customHeight="1" x14ac:dyDescent="0.2">
      <c r="A28" s="122" t="s">
        <v>63</v>
      </c>
      <c r="B28" s="125" t="str">
        <f>OPCI_PODACI!B36</f>
        <v>Redžić Arnela</v>
      </c>
      <c r="C28" s="126">
        <v>2</v>
      </c>
      <c r="D28" s="111">
        <v>2</v>
      </c>
      <c r="E28" s="111">
        <v>2</v>
      </c>
      <c r="F28" s="111">
        <v>2</v>
      </c>
      <c r="G28" s="111">
        <v>2</v>
      </c>
      <c r="H28" s="111">
        <v>2</v>
      </c>
      <c r="I28" s="111">
        <v>2</v>
      </c>
      <c r="J28" s="111">
        <v>2</v>
      </c>
      <c r="K28" s="111">
        <v>2</v>
      </c>
      <c r="L28" s="111">
        <v>2</v>
      </c>
      <c r="M28" s="111">
        <v>2</v>
      </c>
      <c r="N28" s="111">
        <v>0</v>
      </c>
      <c r="O28" s="111">
        <v>0</v>
      </c>
      <c r="P28" s="111">
        <v>2</v>
      </c>
      <c r="Q28" s="111">
        <v>2</v>
      </c>
      <c r="R28" s="116">
        <f t="shared" si="0"/>
        <v>26</v>
      </c>
      <c r="S28" s="112">
        <f t="shared" si="1"/>
        <v>4</v>
      </c>
    </row>
    <row r="29" spans="1:19" s="117" customFormat="1" ht="13.5" customHeight="1" x14ac:dyDescent="0.2">
      <c r="A29" s="122" t="s">
        <v>64</v>
      </c>
      <c r="B29" s="125" t="str">
        <f>OPCI_PODACI!B37</f>
        <v>Redžić Emina</v>
      </c>
      <c r="C29" s="126">
        <v>2</v>
      </c>
      <c r="D29" s="111">
        <v>2</v>
      </c>
      <c r="E29" s="111">
        <v>2</v>
      </c>
      <c r="F29" s="111">
        <v>2</v>
      </c>
      <c r="G29" s="111">
        <v>2</v>
      </c>
      <c r="H29" s="111">
        <v>2</v>
      </c>
      <c r="I29" s="111">
        <v>2</v>
      </c>
      <c r="J29" s="111">
        <v>0</v>
      </c>
      <c r="K29" s="111">
        <v>2</v>
      </c>
      <c r="L29" s="111">
        <v>2</v>
      </c>
      <c r="M29" s="111">
        <v>2</v>
      </c>
      <c r="N29" s="111">
        <v>2</v>
      </c>
      <c r="O29" s="111">
        <v>2</v>
      </c>
      <c r="P29" s="111">
        <v>2</v>
      </c>
      <c r="Q29" s="111">
        <v>2</v>
      </c>
      <c r="R29" s="116">
        <f t="shared" si="0"/>
        <v>28</v>
      </c>
      <c r="S29" s="112">
        <f t="shared" si="1"/>
        <v>5</v>
      </c>
    </row>
    <row r="30" spans="1:19" s="117" customFormat="1" ht="13.5" customHeight="1" x14ac:dyDescent="0.2">
      <c r="A30" s="165" t="s">
        <v>65</v>
      </c>
      <c r="B30" s="166" t="str">
        <f>OPCI_PODACI!B38</f>
        <v>Sadiković Nermina</v>
      </c>
      <c r="C30" s="159">
        <v>2</v>
      </c>
      <c r="D30" s="160">
        <v>2</v>
      </c>
      <c r="E30" s="160">
        <v>2</v>
      </c>
      <c r="F30" s="160">
        <v>2</v>
      </c>
      <c r="G30" s="160">
        <v>2</v>
      </c>
      <c r="H30" s="160">
        <v>2</v>
      </c>
      <c r="I30" s="160">
        <v>2</v>
      </c>
      <c r="J30" s="160">
        <v>2</v>
      </c>
      <c r="K30" s="160">
        <v>2</v>
      </c>
      <c r="L30" s="160">
        <v>2</v>
      </c>
      <c r="M30" s="160">
        <v>2</v>
      </c>
      <c r="N30" s="160">
        <v>2</v>
      </c>
      <c r="O30" s="160">
        <v>2</v>
      </c>
      <c r="P30" s="160">
        <v>2</v>
      </c>
      <c r="Q30" s="160">
        <v>2</v>
      </c>
      <c r="R30" s="116">
        <f t="shared" si="0"/>
        <v>30</v>
      </c>
      <c r="S30" s="112">
        <f t="shared" si="1"/>
        <v>5</v>
      </c>
    </row>
    <row r="31" spans="1:19" s="117" customFormat="1" ht="13.5" customHeight="1" x14ac:dyDescent="0.2">
      <c r="A31" s="170" t="s">
        <v>66</v>
      </c>
      <c r="B31" s="171" t="str">
        <f>OPCI_PODACI!B39</f>
        <v>Salihović Elma</v>
      </c>
      <c r="C31" s="172">
        <v>2</v>
      </c>
      <c r="D31" s="173">
        <v>2</v>
      </c>
      <c r="E31" s="173">
        <v>2</v>
      </c>
      <c r="F31" s="156">
        <v>2</v>
      </c>
      <c r="G31" s="173">
        <v>0</v>
      </c>
      <c r="H31" s="156">
        <v>2</v>
      </c>
      <c r="I31" s="173">
        <v>2</v>
      </c>
      <c r="J31" s="173">
        <v>0</v>
      </c>
      <c r="K31" s="156">
        <v>2</v>
      </c>
      <c r="L31" s="156">
        <v>2</v>
      </c>
      <c r="M31" s="156">
        <v>2</v>
      </c>
      <c r="N31" s="173">
        <v>0</v>
      </c>
      <c r="O31" s="173">
        <v>0</v>
      </c>
      <c r="P31" s="156">
        <v>2</v>
      </c>
      <c r="Q31" s="156">
        <v>2</v>
      </c>
      <c r="R31" s="174">
        <f t="shared" si="0"/>
        <v>22</v>
      </c>
      <c r="S31" s="112">
        <f t="shared" si="1"/>
        <v>0</v>
      </c>
    </row>
    <row r="32" spans="1:19" s="117" customFormat="1" ht="13.5" customHeight="1" x14ac:dyDescent="0.2">
      <c r="A32" s="122" t="s">
        <v>99</v>
      </c>
      <c r="B32" s="127" t="str">
        <f>OPCI_PODACI!B40</f>
        <v>Šabanagić Majda</v>
      </c>
      <c r="C32" s="128">
        <v>2</v>
      </c>
      <c r="D32" s="115">
        <v>2</v>
      </c>
      <c r="E32" s="115">
        <v>2</v>
      </c>
      <c r="F32" s="111">
        <v>2</v>
      </c>
      <c r="G32" s="115">
        <v>2</v>
      </c>
      <c r="H32" s="111">
        <v>2</v>
      </c>
      <c r="I32" s="115">
        <v>2</v>
      </c>
      <c r="J32" s="115">
        <v>2</v>
      </c>
      <c r="K32" s="111">
        <v>2</v>
      </c>
      <c r="L32" s="111">
        <v>2</v>
      </c>
      <c r="M32" s="111">
        <v>2</v>
      </c>
      <c r="N32" s="115">
        <v>2</v>
      </c>
      <c r="O32" s="115">
        <v>2</v>
      </c>
      <c r="P32" s="111">
        <v>2</v>
      </c>
      <c r="Q32" s="111">
        <v>2</v>
      </c>
      <c r="R32" s="116">
        <f t="shared" ref="R32:R33" si="2">SUM(C32:Q32)</f>
        <v>30</v>
      </c>
      <c r="S32" s="112">
        <f t="shared" si="1"/>
        <v>5</v>
      </c>
    </row>
    <row r="33" spans="1:19" s="117" customFormat="1" ht="13.5" customHeight="1" x14ac:dyDescent="0.2">
      <c r="A33" s="122" t="s">
        <v>100</v>
      </c>
      <c r="B33" s="127" t="str">
        <f>OPCI_PODACI!B41</f>
        <v>Šabanović Alma</v>
      </c>
      <c r="C33" s="128">
        <v>2</v>
      </c>
      <c r="D33" s="115">
        <v>2</v>
      </c>
      <c r="E33" s="115">
        <v>2</v>
      </c>
      <c r="F33" s="111">
        <v>2</v>
      </c>
      <c r="G33" s="115">
        <v>2</v>
      </c>
      <c r="H33" s="111">
        <v>2</v>
      </c>
      <c r="I33" s="115">
        <v>2</v>
      </c>
      <c r="J33" s="115">
        <v>2</v>
      </c>
      <c r="K33" s="111">
        <v>2</v>
      </c>
      <c r="L33" s="111">
        <v>2</v>
      </c>
      <c r="M33" s="111">
        <v>2</v>
      </c>
      <c r="N33" s="115">
        <v>0</v>
      </c>
      <c r="O33" s="115">
        <v>0</v>
      </c>
      <c r="P33" s="111">
        <v>2</v>
      </c>
      <c r="Q33" s="111">
        <v>2</v>
      </c>
      <c r="R33" s="116">
        <f t="shared" si="2"/>
        <v>26</v>
      </c>
      <c r="S33" s="112">
        <f t="shared" si="1"/>
        <v>4</v>
      </c>
    </row>
    <row r="34" spans="1:19" s="117" customFormat="1" ht="13.5" customHeight="1" x14ac:dyDescent="0.2">
      <c r="A34" s="165" t="s">
        <v>101</v>
      </c>
      <c r="B34" s="167" t="str">
        <f>OPCI_PODACI!B42</f>
        <v>Šabić Haseda</v>
      </c>
      <c r="C34" s="168">
        <v>2</v>
      </c>
      <c r="D34" s="160">
        <v>2</v>
      </c>
      <c r="E34" s="160">
        <v>2</v>
      </c>
      <c r="F34" s="160">
        <v>2</v>
      </c>
      <c r="G34" s="160">
        <v>2</v>
      </c>
      <c r="H34" s="160">
        <v>2</v>
      </c>
      <c r="I34" s="160">
        <v>2</v>
      </c>
      <c r="J34" s="160">
        <v>2</v>
      </c>
      <c r="K34" s="160">
        <v>2</v>
      </c>
      <c r="L34" s="160">
        <v>2</v>
      </c>
      <c r="M34" s="160">
        <v>2</v>
      </c>
      <c r="N34" s="160">
        <v>2</v>
      </c>
      <c r="O34" s="160">
        <v>2</v>
      </c>
      <c r="P34" s="160">
        <v>2</v>
      </c>
      <c r="Q34" s="160">
        <v>2</v>
      </c>
      <c r="R34" s="116">
        <f t="shared" ref="R34:R37" si="3">SUM(C34:Q34)</f>
        <v>30</v>
      </c>
      <c r="S34" s="120">
        <f t="shared" si="1"/>
        <v>5</v>
      </c>
    </row>
    <row r="35" spans="1:19" s="117" customFormat="1" ht="13.5" customHeight="1" x14ac:dyDescent="0.2">
      <c r="A35" s="122" t="s">
        <v>102</v>
      </c>
      <c r="B35" s="127" t="str">
        <f>OPCI_PODACI!B43</f>
        <v>Šarić Majda</v>
      </c>
      <c r="C35" s="128">
        <v>2</v>
      </c>
      <c r="D35" s="115">
        <v>2</v>
      </c>
      <c r="E35" s="115">
        <v>0</v>
      </c>
      <c r="F35" s="111">
        <v>2</v>
      </c>
      <c r="G35" s="115">
        <v>2</v>
      </c>
      <c r="H35" s="111">
        <v>2</v>
      </c>
      <c r="I35" s="115">
        <v>2</v>
      </c>
      <c r="J35" s="115">
        <v>2</v>
      </c>
      <c r="K35" s="111">
        <v>2</v>
      </c>
      <c r="L35" s="111">
        <v>2</v>
      </c>
      <c r="M35" s="111">
        <v>2</v>
      </c>
      <c r="N35" s="115">
        <v>2</v>
      </c>
      <c r="O35" s="115">
        <v>2</v>
      </c>
      <c r="P35" s="111">
        <v>2</v>
      </c>
      <c r="Q35" s="111">
        <v>2</v>
      </c>
      <c r="R35" s="116">
        <f t="shared" si="3"/>
        <v>28</v>
      </c>
      <c r="S35" s="112">
        <f t="shared" si="1"/>
        <v>5</v>
      </c>
    </row>
    <row r="36" spans="1:19" s="117" customFormat="1" ht="13.5" customHeight="1" thickBot="1" x14ac:dyDescent="0.25">
      <c r="A36" s="129" t="s">
        <v>103</v>
      </c>
      <c r="B36" s="130" t="str">
        <f>OPCI_PODACI!B44</f>
        <v>Topić Daniela</v>
      </c>
      <c r="C36" s="131">
        <v>2</v>
      </c>
      <c r="D36" s="132">
        <v>2</v>
      </c>
      <c r="E36" s="132">
        <v>2</v>
      </c>
      <c r="F36" s="132">
        <v>2</v>
      </c>
      <c r="G36" s="132">
        <v>2</v>
      </c>
      <c r="H36" s="132">
        <v>2</v>
      </c>
      <c r="I36" s="132">
        <v>2</v>
      </c>
      <c r="J36" s="132">
        <v>2</v>
      </c>
      <c r="K36" s="148">
        <v>2</v>
      </c>
      <c r="L36" s="148">
        <v>2</v>
      </c>
      <c r="M36" s="148">
        <v>2</v>
      </c>
      <c r="N36" s="132">
        <v>0</v>
      </c>
      <c r="O36" s="132">
        <v>0</v>
      </c>
      <c r="P36" s="148">
        <v>2</v>
      </c>
      <c r="Q36" s="148">
        <v>2</v>
      </c>
      <c r="R36" s="175">
        <f t="shared" si="3"/>
        <v>26</v>
      </c>
      <c r="S36" s="149">
        <f t="shared" si="1"/>
        <v>4</v>
      </c>
    </row>
    <row r="37" spans="1:19" ht="15.75" hidden="1" thickBot="1" x14ac:dyDescent="0.3">
      <c r="A37" s="133" t="s">
        <v>66</v>
      </c>
      <c r="B37" s="134">
        <f>OPCI_PODACI!B45</f>
        <v>0</v>
      </c>
      <c r="C37" s="135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>
        <f t="shared" si="3"/>
        <v>0</v>
      </c>
      <c r="S37" s="137">
        <f t="shared" ref="S37" si="4">IF(R37&lt;=35,0,IF(R37&lt;=38,3,IF(R37&lt;=41,4,IF(R37&lt;=45,5,0))))</f>
        <v>0</v>
      </c>
    </row>
    <row r="38" spans="1:19" ht="15.75" hidden="1" thickBot="1" x14ac:dyDescent="0.3">
      <c r="A38" s="138" t="s">
        <v>66</v>
      </c>
      <c r="B38" s="139">
        <f>OPCI_PODACI!B46</f>
        <v>0</v>
      </c>
      <c r="C38" s="135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40">
        <f t="shared" ref="R38:R40" si="5">SUM(C38:Q38)</f>
        <v>0</v>
      </c>
      <c r="S38" s="137">
        <f t="shared" ref="S38:S40" si="6">IF(R38&lt;=35,0,IF(R38&lt;=38,3,IF(R38&lt;=41,4,IF(R38&lt;=45,5,0))))</f>
        <v>0</v>
      </c>
    </row>
    <row r="39" spans="1:19" ht="15.75" hidden="1" thickBot="1" x14ac:dyDescent="0.3">
      <c r="A39" s="138" t="s">
        <v>66</v>
      </c>
      <c r="B39" s="139">
        <f>OPCI_PODACI!B47</f>
        <v>0</v>
      </c>
      <c r="C39" s="135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40">
        <f t="shared" si="5"/>
        <v>0</v>
      </c>
      <c r="S39" s="137">
        <f t="shared" si="6"/>
        <v>0</v>
      </c>
    </row>
    <row r="40" spans="1:19" ht="15.75" hidden="1" thickBot="1" x14ac:dyDescent="0.3">
      <c r="A40" s="138" t="s">
        <v>66</v>
      </c>
      <c r="B40" s="139">
        <f>OPCI_PODACI!B48</f>
        <v>0</v>
      </c>
      <c r="C40" s="135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40">
        <f t="shared" si="5"/>
        <v>0</v>
      </c>
      <c r="S40" s="137">
        <f t="shared" si="6"/>
        <v>0</v>
      </c>
    </row>
  </sheetData>
  <mergeCells count="4">
    <mergeCell ref="C1:S1"/>
    <mergeCell ref="B2:B3"/>
    <mergeCell ref="A2:A3"/>
    <mergeCell ref="A1:B1"/>
  </mergeCells>
  <pageMargins left="0.7" right="0.7" top="0.75" bottom="0.75" header="0.3" footer="0.3"/>
  <pageSetup paperSize="9" orientation="landscape" r:id="rId1"/>
  <headerFooter>
    <oddHeader>&amp;LPEDAGOŠKI FAKULTET&amp;CODSJEK ZA MATEMATIKU I FIZIKU&amp;RSMJER ZA MATEMATIKU I INFORMATIKU</oddHeader>
    <oddFooter>&amp;RPredmetni nastavnik: doc. dr. Bećo Pehlivanović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view="pageLayout" workbookViewId="0">
      <selection activeCell="S4" sqref="S4:S36"/>
    </sheetView>
  </sheetViews>
  <sheetFormatPr defaultRowHeight="15" x14ac:dyDescent="0.25"/>
  <cols>
    <col min="1" max="1" width="4.7109375" style="1" customWidth="1"/>
    <col min="2" max="2" width="21.28515625" style="1" customWidth="1"/>
    <col min="3" max="19" width="5.7109375" style="28" customWidth="1"/>
    <col min="20" max="16384" width="9.140625" style="1"/>
  </cols>
  <sheetData>
    <row r="1" spans="1:20" ht="15.75" x14ac:dyDescent="0.25">
      <c r="A1" s="233" t="str">
        <f>OPCI_PODACI!C4</f>
        <v>FILMSKA RTV KULTURA</v>
      </c>
      <c r="B1" s="234"/>
      <c r="C1" s="224" t="s">
        <v>17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6"/>
    </row>
    <row r="2" spans="1:20" x14ac:dyDescent="0.25">
      <c r="A2" s="229" t="s">
        <v>15</v>
      </c>
      <c r="B2" s="227" t="s">
        <v>67</v>
      </c>
      <c r="C2" s="145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>
        <v>13</v>
      </c>
      <c r="P2" s="26">
        <v>14</v>
      </c>
      <c r="Q2" s="26">
        <v>15</v>
      </c>
      <c r="R2" s="146" t="s">
        <v>20</v>
      </c>
      <c r="S2" s="38" t="s">
        <v>21</v>
      </c>
    </row>
    <row r="3" spans="1:20" ht="15.75" thickBot="1" x14ac:dyDescent="0.3">
      <c r="A3" s="230"/>
      <c r="B3" s="228"/>
      <c r="C3" s="198" t="s">
        <v>197</v>
      </c>
      <c r="D3" s="20" t="s">
        <v>198</v>
      </c>
      <c r="E3" s="27" t="s">
        <v>199</v>
      </c>
      <c r="F3" s="20" t="s">
        <v>200</v>
      </c>
      <c r="G3" s="20" t="s">
        <v>201</v>
      </c>
      <c r="H3" s="27" t="s">
        <v>202</v>
      </c>
      <c r="I3" s="27" t="s">
        <v>203</v>
      </c>
      <c r="J3" s="27" t="s">
        <v>204</v>
      </c>
      <c r="K3" s="27" t="s">
        <v>205</v>
      </c>
      <c r="L3" s="27" t="s">
        <v>206</v>
      </c>
      <c r="M3" s="27" t="s">
        <v>207</v>
      </c>
      <c r="N3" s="27" t="s">
        <v>208</v>
      </c>
      <c r="O3" s="27" t="s">
        <v>209</v>
      </c>
      <c r="P3" s="27" t="s">
        <v>210</v>
      </c>
      <c r="Q3" s="27" t="s">
        <v>211</v>
      </c>
      <c r="R3" s="27">
        <v>45</v>
      </c>
      <c r="S3" s="39">
        <v>5</v>
      </c>
    </row>
    <row r="4" spans="1:20" s="113" customFormat="1" ht="13.5" customHeight="1" thickTop="1" x14ac:dyDescent="0.2">
      <c r="A4" s="121" t="s">
        <v>25</v>
      </c>
      <c r="B4" s="182" t="s">
        <v>157</v>
      </c>
      <c r="C4" s="157">
        <v>3</v>
      </c>
      <c r="D4" s="158">
        <v>3</v>
      </c>
      <c r="E4" s="158">
        <v>3</v>
      </c>
      <c r="F4" s="158">
        <v>3</v>
      </c>
      <c r="G4" s="158">
        <v>3</v>
      </c>
      <c r="H4" s="158">
        <v>3</v>
      </c>
      <c r="I4" s="158">
        <v>3</v>
      </c>
      <c r="J4" s="158">
        <v>3</v>
      </c>
      <c r="K4" s="158">
        <v>3</v>
      </c>
      <c r="L4" s="158">
        <v>3</v>
      </c>
      <c r="M4" s="158">
        <v>3</v>
      </c>
      <c r="N4" s="158">
        <v>3</v>
      </c>
      <c r="O4" s="158">
        <v>3</v>
      </c>
      <c r="P4" s="158">
        <v>3</v>
      </c>
      <c r="Q4" s="158">
        <v>3</v>
      </c>
      <c r="R4" s="111">
        <f>SUM(C4:Q4)</f>
        <v>45</v>
      </c>
      <c r="S4" s="112">
        <f>IF(R4&lt;=35,0,IF(R4&lt;=38,3,IF(R4&lt;=41,4,IF(R4&lt;=45,5,0))))</f>
        <v>5</v>
      </c>
      <c r="T4" s="119"/>
    </row>
    <row r="5" spans="1:20" s="113" customFormat="1" ht="13.5" customHeight="1" x14ac:dyDescent="0.2">
      <c r="A5" s="122" t="s">
        <v>26</v>
      </c>
      <c r="B5" s="182" t="s">
        <v>158</v>
      </c>
      <c r="C5" s="157">
        <v>3</v>
      </c>
      <c r="D5" s="158">
        <v>3</v>
      </c>
      <c r="E5" s="158">
        <v>3</v>
      </c>
      <c r="F5" s="158">
        <v>3</v>
      </c>
      <c r="G5" s="158">
        <v>3</v>
      </c>
      <c r="H5" s="158">
        <v>3</v>
      </c>
      <c r="I5" s="158">
        <v>3</v>
      </c>
      <c r="J5" s="158">
        <v>3</v>
      </c>
      <c r="K5" s="158">
        <v>3</v>
      </c>
      <c r="L5" s="158">
        <v>3</v>
      </c>
      <c r="M5" s="158">
        <v>3</v>
      </c>
      <c r="N5" s="158">
        <v>3</v>
      </c>
      <c r="O5" s="158">
        <v>3</v>
      </c>
      <c r="P5" s="158">
        <v>3</v>
      </c>
      <c r="Q5" s="158">
        <v>3</v>
      </c>
      <c r="R5" s="111">
        <f t="shared" ref="R5:R36" si="0">SUM(C5:Q5)</f>
        <v>45</v>
      </c>
      <c r="S5" s="112">
        <f t="shared" ref="S5:S38" si="1">IF(R5&lt;=35,0,IF(R5&lt;=38,3,IF(R5&lt;=41,4,IF(R5&lt;=45,5,0))))</f>
        <v>5</v>
      </c>
    </row>
    <row r="6" spans="1:20" s="113" customFormat="1" ht="13.5" customHeight="1" x14ac:dyDescent="0.2">
      <c r="A6" s="122" t="s">
        <v>27</v>
      </c>
      <c r="B6" s="182" t="s">
        <v>159</v>
      </c>
      <c r="C6" s="163">
        <v>3</v>
      </c>
      <c r="D6" s="164">
        <v>3</v>
      </c>
      <c r="E6" s="164">
        <v>0</v>
      </c>
      <c r="F6" s="164">
        <v>3</v>
      </c>
      <c r="G6" s="164">
        <v>3</v>
      </c>
      <c r="H6" s="164">
        <v>3</v>
      </c>
      <c r="I6" s="164">
        <v>3</v>
      </c>
      <c r="J6" s="164">
        <v>3</v>
      </c>
      <c r="K6" s="164">
        <v>3</v>
      </c>
      <c r="L6" s="164">
        <v>3</v>
      </c>
      <c r="M6" s="164">
        <v>3</v>
      </c>
      <c r="N6" s="164">
        <v>0</v>
      </c>
      <c r="O6" s="164">
        <v>0</v>
      </c>
      <c r="P6" s="164">
        <v>3</v>
      </c>
      <c r="Q6" s="164">
        <v>3</v>
      </c>
      <c r="R6" s="111">
        <f t="shared" si="0"/>
        <v>36</v>
      </c>
      <c r="S6" s="112">
        <f t="shared" si="1"/>
        <v>3</v>
      </c>
    </row>
    <row r="7" spans="1:20" s="113" customFormat="1" ht="13.5" customHeight="1" x14ac:dyDescent="0.2">
      <c r="A7" s="122" t="s">
        <v>30</v>
      </c>
      <c r="B7" s="182" t="s">
        <v>160</v>
      </c>
      <c r="C7" s="163">
        <v>3</v>
      </c>
      <c r="D7" s="164">
        <v>3</v>
      </c>
      <c r="E7" s="164">
        <v>3</v>
      </c>
      <c r="F7" s="164">
        <v>3</v>
      </c>
      <c r="G7" s="164">
        <v>3</v>
      </c>
      <c r="H7" s="164">
        <v>3</v>
      </c>
      <c r="I7" s="164">
        <v>3</v>
      </c>
      <c r="J7" s="164">
        <v>3</v>
      </c>
      <c r="K7" s="164">
        <v>3</v>
      </c>
      <c r="L7" s="164">
        <v>3</v>
      </c>
      <c r="M7" s="164">
        <v>3</v>
      </c>
      <c r="N7" s="164">
        <v>3</v>
      </c>
      <c r="O7" s="164">
        <v>3</v>
      </c>
      <c r="P7" s="164">
        <v>3</v>
      </c>
      <c r="Q7" s="164">
        <v>3</v>
      </c>
      <c r="R7" s="111">
        <f t="shared" si="0"/>
        <v>45</v>
      </c>
      <c r="S7" s="112">
        <f t="shared" si="1"/>
        <v>5</v>
      </c>
    </row>
    <row r="8" spans="1:20" s="113" customFormat="1" ht="13.5" customHeight="1" x14ac:dyDescent="0.2">
      <c r="A8" s="122" t="s">
        <v>31</v>
      </c>
      <c r="B8" s="182" t="s">
        <v>161</v>
      </c>
      <c r="C8" s="157">
        <v>3</v>
      </c>
      <c r="D8" s="158">
        <v>3</v>
      </c>
      <c r="E8" s="158">
        <v>3</v>
      </c>
      <c r="F8" s="158">
        <v>3</v>
      </c>
      <c r="G8" s="158">
        <v>3</v>
      </c>
      <c r="H8" s="158">
        <v>3</v>
      </c>
      <c r="I8" s="158">
        <v>3</v>
      </c>
      <c r="J8" s="158">
        <v>3</v>
      </c>
      <c r="K8" s="158">
        <v>3</v>
      </c>
      <c r="L8" s="158">
        <v>3</v>
      </c>
      <c r="M8" s="158">
        <v>3</v>
      </c>
      <c r="N8" s="158">
        <v>3</v>
      </c>
      <c r="O8" s="158">
        <v>3</v>
      </c>
      <c r="P8" s="158">
        <v>3</v>
      </c>
      <c r="Q8" s="158">
        <v>3</v>
      </c>
      <c r="R8" s="111">
        <f t="shared" si="0"/>
        <v>45</v>
      </c>
      <c r="S8" s="112">
        <f t="shared" si="1"/>
        <v>5</v>
      </c>
    </row>
    <row r="9" spans="1:20" s="113" customFormat="1" ht="13.5" customHeight="1" x14ac:dyDescent="0.2">
      <c r="A9" s="122" t="s">
        <v>32</v>
      </c>
      <c r="B9" s="182" t="s">
        <v>162</v>
      </c>
      <c r="C9" s="163">
        <v>3</v>
      </c>
      <c r="D9" s="156">
        <v>3</v>
      </c>
      <c r="E9" s="156">
        <v>3</v>
      </c>
      <c r="F9" s="156">
        <v>3</v>
      </c>
      <c r="G9" s="156">
        <v>3</v>
      </c>
      <c r="H9" s="156">
        <v>0</v>
      </c>
      <c r="I9" s="156">
        <v>3</v>
      </c>
      <c r="J9" s="156">
        <v>3</v>
      </c>
      <c r="K9" s="156">
        <v>3</v>
      </c>
      <c r="L9" s="156">
        <v>3</v>
      </c>
      <c r="M9" s="156">
        <v>3</v>
      </c>
      <c r="N9" s="156">
        <v>3</v>
      </c>
      <c r="O9" s="156">
        <v>3</v>
      </c>
      <c r="P9" s="156">
        <v>3</v>
      </c>
      <c r="Q9" s="156">
        <v>3</v>
      </c>
      <c r="R9" s="111">
        <f t="shared" si="0"/>
        <v>42</v>
      </c>
      <c r="S9" s="112">
        <f t="shared" si="1"/>
        <v>5</v>
      </c>
    </row>
    <row r="10" spans="1:20" s="113" customFormat="1" ht="13.5" customHeight="1" x14ac:dyDescent="0.2">
      <c r="A10" s="122" t="s">
        <v>33</v>
      </c>
      <c r="B10" s="182" t="s">
        <v>163</v>
      </c>
      <c r="C10" s="126">
        <v>0</v>
      </c>
      <c r="D10" s="110">
        <v>3</v>
      </c>
      <c r="E10" s="110">
        <v>3</v>
      </c>
      <c r="F10" s="110">
        <v>3</v>
      </c>
      <c r="G10" s="110">
        <v>3</v>
      </c>
      <c r="H10" s="110">
        <v>3</v>
      </c>
      <c r="I10" s="110">
        <v>3</v>
      </c>
      <c r="J10" s="110">
        <v>3</v>
      </c>
      <c r="K10" s="110">
        <v>3</v>
      </c>
      <c r="L10" s="110">
        <v>3</v>
      </c>
      <c r="M10" s="110">
        <v>3</v>
      </c>
      <c r="N10" s="110">
        <v>3</v>
      </c>
      <c r="O10" s="110">
        <v>3</v>
      </c>
      <c r="P10" s="110">
        <v>3</v>
      </c>
      <c r="Q10" s="110">
        <v>3</v>
      </c>
      <c r="R10" s="111">
        <f t="shared" si="0"/>
        <v>42</v>
      </c>
      <c r="S10" s="112">
        <f t="shared" si="1"/>
        <v>5</v>
      </c>
    </row>
    <row r="11" spans="1:20" s="113" customFormat="1" ht="13.5" customHeight="1" x14ac:dyDescent="0.2">
      <c r="A11" s="122" t="s">
        <v>34</v>
      </c>
      <c r="B11" s="182" t="s">
        <v>164</v>
      </c>
      <c r="C11" s="126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1">
        <f t="shared" si="0"/>
        <v>0</v>
      </c>
      <c r="S11" s="112">
        <f t="shared" si="1"/>
        <v>0</v>
      </c>
    </row>
    <row r="12" spans="1:20" s="113" customFormat="1" ht="13.5" customHeight="1" x14ac:dyDescent="0.2">
      <c r="A12" s="122" t="s">
        <v>35</v>
      </c>
      <c r="B12" s="182" t="s">
        <v>165</v>
      </c>
      <c r="C12" s="126">
        <v>3</v>
      </c>
      <c r="D12" s="110">
        <v>3</v>
      </c>
      <c r="E12" s="110">
        <v>3</v>
      </c>
      <c r="F12" s="110">
        <v>3</v>
      </c>
      <c r="G12" s="110">
        <v>3</v>
      </c>
      <c r="H12" s="110">
        <v>3</v>
      </c>
      <c r="I12" s="110">
        <v>3</v>
      </c>
      <c r="J12" s="110">
        <v>3</v>
      </c>
      <c r="K12" s="110">
        <v>3</v>
      </c>
      <c r="L12" s="110">
        <v>3</v>
      </c>
      <c r="M12" s="110">
        <v>0</v>
      </c>
      <c r="N12" s="110">
        <v>3</v>
      </c>
      <c r="O12" s="110">
        <v>0</v>
      </c>
      <c r="P12" s="110">
        <v>3</v>
      </c>
      <c r="Q12" s="110">
        <v>3</v>
      </c>
      <c r="R12" s="111">
        <f t="shared" si="0"/>
        <v>39</v>
      </c>
      <c r="S12" s="112">
        <f t="shared" si="1"/>
        <v>4</v>
      </c>
    </row>
    <row r="13" spans="1:20" s="113" customFormat="1" ht="13.5" customHeight="1" x14ac:dyDescent="0.2">
      <c r="A13" s="122" t="s">
        <v>37</v>
      </c>
      <c r="B13" s="182" t="s">
        <v>191</v>
      </c>
      <c r="C13" s="126">
        <v>0</v>
      </c>
      <c r="D13" s="110">
        <v>3</v>
      </c>
      <c r="E13" s="110">
        <v>3</v>
      </c>
      <c r="F13" s="110">
        <v>3</v>
      </c>
      <c r="G13" s="110">
        <v>3</v>
      </c>
      <c r="H13" s="110">
        <v>3</v>
      </c>
      <c r="I13" s="110">
        <v>3</v>
      </c>
      <c r="J13" s="110">
        <v>3</v>
      </c>
      <c r="K13" s="110">
        <v>3</v>
      </c>
      <c r="L13" s="110">
        <v>3</v>
      </c>
      <c r="M13" s="110">
        <v>3</v>
      </c>
      <c r="N13" s="110">
        <v>3</v>
      </c>
      <c r="O13" s="110">
        <v>3</v>
      </c>
      <c r="P13" s="110">
        <v>3</v>
      </c>
      <c r="Q13" s="110">
        <v>3</v>
      </c>
      <c r="R13" s="111">
        <f t="shared" si="0"/>
        <v>42</v>
      </c>
      <c r="S13" s="112">
        <f t="shared" si="1"/>
        <v>5</v>
      </c>
    </row>
    <row r="14" spans="1:20" s="113" customFormat="1" ht="13.5" customHeight="1" x14ac:dyDescent="0.2">
      <c r="A14" s="122" t="s">
        <v>38</v>
      </c>
      <c r="B14" s="182" t="s">
        <v>166</v>
      </c>
      <c r="C14" s="161">
        <v>0</v>
      </c>
      <c r="D14" s="162">
        <v>0</v>
      </c>
      <c r="E14" s="162">
        <v>0</v>
      </c>
      <c r="F14" s="162">
        <v>0</v>
      </c>
      <c r="G14" s="162">
        <v>0</v>
      </c>
      <c r="H14" s="162">
        <v>0</v>
      </c>
      <c r="I14" s="162">
        <v>0</v>
      </c>
      <c r="J14" s="162">
        <v>0</v>
      </c>
      <c r="K14" s="162">
        <v>0</v>
      </c>
      <c r="L14" s="162">
        <v>0</v>
      </c>
      <c r="M14" s="162">
        <v>0</v>
      </c>
      <c r="N14" s="162">
        <v>0</v>
      </c>
      <c r="O14" s="162">
        <v>0</v>
      </c>
      <c r="P14" s="162">
        <v>0</v>
      </c>
      <c r="Q14" s="162">
        <v>0</v>
      </c>
      <c r="R14" s="111">
        <f t="shared" si="0"/>
        <v>0</v>
      </c>
      <c r="S14" s="112">
        <f t="shared" si="1"/>
        <v>0</v>
      </c>
    </row>
    <row r="15" spans="1:20" s="113" customFormat="1" ht="13.5" customHeight="1" x14ac:dyDescent="0.2">
      <c r="A15" s="122" t="s">
        <v>39</v>
      </c>
      <c r="B15" s="182" t="s">
        <v>167</v>
      </c>
      <c r="C15" s="157">
        <v>0</v>
      </c>
      <c r="D15" s="158">
        <v>0</v>
      </c>
      <c r="E15" s="158">
        <v>0</v>
      </c>
      <c r="F15" s="158">
        <v>0</v>
      </c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58">
        <v>0</v>
      </c>
      <c r="P15" s="158">
        <v>0</v>
      </c>
      <c r="Q15" s="158">
        <v>0</v>
      </c>
      <c r="R15" s="111">
        <f t="shared" si="0"/>
        <v>0</v>
      </c>
      <c r="S15" s="112">
        <f t="shared" si="1"/>
        <v>0</v>
      </c>
    </row>
    <row r="16" spans="1:20" s="113" customFormat="1" ht="13.5" customHeight="1" x14ac:dyDescent="0.2">
      <c r="A16" s="122" t="s">
        <v>40</v>
      </c>
      <c r="B16" s="182" t="s">
        <v>168</v>
      </c>
      <c r="C16" s="126">
        <v>3</v>
      </c>
      <c r="D16" s="110">
        <v>3</v>
      </c>
      <c r="E16" s="110">
        <v>3</v>
      </c>
      <c r="F16" s="110">
        <v>3</v>
      </c>
      <c r="G16" s="110">
        <v>3</v>
      </c>
      <c r="H16" s="110">
        <v>3</v>
      </c>
      <c r="I16" s="110">
        <v>3</v>
      </c>
      <c r="J16" s="110">
        <v>0</v>
      </c>
      <c r="K16" s="110">
        <v>3</v>
      </c>
      <c r="L16" s="110">
        <v>3</v>
      </c>
      <c r="M16" s="110">
        <v>0</v>
      </c>
      <c r="N16" s="110">
        <v>3</v>
      </c>
      <c r="O16" s="110">
        <v>0</v>
      </c>
      <c r="P16" s="110">
        <v>3</v>
      </c>
      <c r="Q16" s="110">
        <v>3</v>
      </c>
      <c r="R16" s="111">
        <f t="shared" si="0"/>
        <v>36</v>
      </c>
      <c r="S16" s="112">
        <f t="shared" si="1"/>
        <v>3</v>
      </c>
    </row>
    <row r="17" spans="1:19" s="113" customFormat="1" ht="13.5" customHeight="1" x14ac:dyDescent="0.2">
      <c r="A17" s="122" t="s">
        <v>41</v>
      </c>
      <c r="B17" s="182" t="s">
        <v>169</v>
      </c>
      <c r="C17" s="152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53">
        <v>0</v>
      </c>
      <c r="Q17" s="153">
        <v>0</v>
      </c>
      <c r="R17" s="111">
        <f t="shared" si="0"/>
        <v>0</v>
      </c>
      <c r="S17" s="112">
        <f t="shared" si="1"/>
        <v>0</v>
      </c>
    </row>
    <row r="18" spans="1:19" s="113" customFormat="1" ht="13.5" customHeight="1" x14ac:dyDescent="0.2">
      <c r="A18" s="122" t="s">
        <v>42</v>
      </c>
      <c r="B18" s="182" t="s">
        <v>170</v>
      </c>
      <c r="C18" s="128">
        <v>3</v>
      </c>
      <c r="D18" s="114">
        <v>3</v>
      </c>
      <c r="E18" s="114">
        <v>3</v>
      </c>
      <c r="F18" s="114">
        <v>3</v>
      </c>
      <c r="G18" s="114">
        <v>3</v>
      </c>
      <c r="H18" s="114">
        <v>3</v>
      </c>
      <c r="I18" s="114">
        <v>3</v>
      </c>
      <c r="J18" s="114">
        <v>3</v>
      </c>
      <c r="K18" s="114">
        <v>3</v>
      </c>
      <c r="L18" s="114">
        <v>3</v>
      </c>
      <c r="M18" s="114">
        <v>3</v>
      </c>
      <c r="N18" s="114">
        <v>3</v>
      </c>
      <c r="O18" s="114">
        <v>3</v>
      </c>
      <c r="P18" s="114">
        <v>3</v>
      </c>
      <c r="Q18" s="114">
        <v>3</v>
      </c>
      <c r="R18" s="115">
        <f t="shared" si="0"/>
        <v>45</v>
      </c>
      <c r="S18" s="112">
        <f t="shared" si="1"/>
        <v>5</v>
      </c>
    </row>
    <row r="19" spans="1:19" s="113" customFormat="1" ht="13.5" customHeight="1" x14ac:dyDescent="0.2">
      <c r="A19" s="122" t="s">
        <v>44</v>
      </c>
      <c r="B19" s="187" t="s">
        <v>171</v>
      </c>
      <c r="C19" s="126">
        <v>3</v>
      </c>
      <c r="D19" s="110">
        <v>3</v>
      </c>
      <c r="E19" s="110">
        <v>3</v>
      </c>
      <c r="F19" s="110">
        <v>3</v>
      </c>
      <c r="G19" s="110">
        <v>3</v>
      </c>
      <c r="H19" s="110">
        <v>3</v>
      </c>
      <c r="I19" s="110">
        <v>3</v>
      </c>
      <c r="J19" s="110">
        <v>3</v>
      </c>
      <c r="K19" s="110">
        <v>3</v>
      </c>
      <c r="L19" s="110">
        <v>3</v>
      </c>
      <c r="M19" s="110">
        <v>3</v>
      </c>
      <c r="N19" s="110">
        <v>3</v>
      </c>
      <c r="O19" s="110">
        <v>3</v>
      </c>
      <c r="P19" s="110">
        <v>0</v>
      </c>
      <c r="Q19" s="110">
        <v>0</v>
      </c>
      <c r="R19" s="115">
        <f t="shared" si="0"/>
        <v>39</v>
      </c>
      <c r="S19" s="112">
        <f t="shared" si="1"/>
        <v>4</v>
      </c>
    </row>
    <row r="20" spans="1:19" s="113" customFormat="1" ht="13.5" customHeight="1" x14ac:dyDescent="0.2">
      <c r="A20" s="121" t="s">
        <v>45</v>
      </c>
      <c r="B20" s="182" t="s">
        <v>172</v>
      </c>
      <c r="C20" s="126">
        <v>3</v>
      </c>
      <c r="D20" s="110">
        <v>3</v>
      </c>
      <c r="E20" s="110">
        <v>3</v>
      </c>
      <c r="F20" s="110">
        <v>3</v>
      </c>
      <c r="G20" s="110">
        <v>3</v>
      </c>
      <c r="H20" s="110">
        <v>3</v>
      </c>
      <c r="I20" s="110">
        <v>3</v>
      </c>
      <c r="J20" s="110">
        <v>3</v>
      </c>
      <c r="K20" s="110">
        <v>3</v>
      </c>
      <c r="L20" s="110">
        <v>3</v>
      </c>
      <c r="M20" s="110">
        <v>3</v>
      </c>
      <c r="N20" s="110">
        <v>3</v>
      </c>
      <c r="O20" s="110">
        <v>3</v>
      </c>
      <c r="P20" s="110">
        <v>3</v>
      </c>
      <c r="Q20" s="110">
        <v>3</v>
      </c>
      <c r="R20" s="115">
        <f t="shared" si="0"/>
        <v>45</v>
      </c>
      <c r="S20" s="112">
        <f t="shared" si="1"/>
        <v>5</v>
      </c>
    </row>
    <row r="21" spans="1:19" s="113" customFormat="1" ht="13.5" customHeight="1" x14ac:dyDescent="0.2">
      <c r="A21" s="122" t="s">
        <v>46</v>
      </c>
      <c r="B21" s="182" t="s">
        <v>173</v>
      </c>
      <c r="C21" s="128">
        <v>3</v>
      </c>
      <c r="D21" s="115">
        <v>3</v>
      </c>
      <c r="E21" s="115">
        <v>3</v>
      </c>
      <c r="F21" s="115">
        <v>3</v>
      </c>
      <c r="G21" s="115">
        <v>3</v>
      </c>
      <c r="H21" s="115">
        <v>3</v>
      </c>
      <c r="I21" s="115">
        <v>3</v>
      </c>
      <c r="J21" s="115">
        <v>3</v>
      </c>
      <c r="K21" s="115">
        <v>3</v>
      </c>
      <c r="L21" s="115">
        <v>3</v>
      </c>
      <c r="M21" s="115">
        <v>3</v>
      </c>
      <c r="N21" s="115">
        <v>3</v>
      </c>
      <c r="O21" s="115">
        <v>3</v>
      </c>
      <c r="P21" s="115">
        <v>3</v>
      </c>
      <c r="Q21" s="115">
        <v>3</v>
      </c>
      <c r="R21" s="115">
        <f t="shared" si="0"/>
        <v>45</v>
      </c>
      <c r="S21" s="112">
        <f t="shared" si="1"/>
        <v>5</v>
      </c>
    </row>
    <row r="22" spans="1:19" s="113" customFormat="1" ht="13.5" customHeight="1" x14ac:dyDescent="0.2">
      <c r="A22" s="122" t="s">
        <v>48</v>
      </c>
      <c r="B22" s="182" t="s">
        <v>174</v>
      </c>
      <c r="C22" s="128">
        <v>3</v>
      </c>
      <c r="D22" s="114">
        <v>3</v>
      </c>
      <c r="E22" s="114">
        <v>3</v>
      </c>
      <c r="F22" s="114">
        <v>3</v>
      </c>
      <c r="G22" s="114">
        <v>3</v>
      </c>
      <c r="H22" s="114">
        <v>3</v>
      </c>
      <c r="I22" s="114">
        <v>3</v>
      </c>
      <c r="J22" s="114">
        <v>3</v>
      </c>
      <c r="K22" s="114">
        <v>3</v>
      </c>
      <c r="L22" s="114">
        <v>3</v>
      </c>
      <c r="M22" s="114">
        <v>3</v>
      </c>
      <c r="N22" s="115">
        <v>3</v>
      </c>
      <c r="O22" s="115">
        <v>3</v>
      </c>
      <c r="P22" s="115">
        <v>3</v>
      </c>
      <c r="Q22" s="115">
        <v>3</v>
      </c>
      <c r="R22" s="115">
        <f t="shared" si="0"/>
        <v>45</v>
      </c>
      <c r="S22" s="112">
        <f t="shared" si="1"/>
        <v>5</v>
      </c>
    </row>
    <row r="23" spans="1:19" s="113" customFormat="1" ht="13.5" customHeight="1" x14ac:dyDescent="0.2">
      <c r="A23" s="122" t="s">
        <v>50</v>
      </c>
      <c r="B23" s="182" t="s">
        <v>175</v>
      </c>
      <c r="C23" s="128">
        <v>3</v>
      </c>
      <c r="D23" s="114">
        <v>3</v>
      </c>
      <c r="E23" s="114">
        <v>3</v>
      </c>
      <c r="F23" s="114">
        <v>3</v>
      </c>
      <c r="G23" s="114">
        <v>3</v>
      </c>
      <c r="H23" s="114">
        <v>3</v>
      </c>
      <c r="I23" s="114">
        <v>3</v>
      </c>
      <c r="J23" s="114">
        <v>3</v>
      </c>
      <c r="K23" s="114">
        <v>3</v>
      </c>
      <c r="L23" s="114">
        <v>3</v>
      </c>
      <c r="M23" s="114">
        <v>3</v>
      </c>
      <c r="N23" s="114">
        <v>3</v>
      </c>
      <c r="O23" s="114">
        <v>3</v>
      </c>
      <c r="P23" s="114">
        <v>3</v>
      </c>
      <c r="Q23" s="114">
        <v>3</v>
      </c>
      <c r="R23" s="115">
        <f t="shared" si="0"/>
        <v>45</v>
      </c>
      <c r="S23" s="112">
        <f t="shared" si="1"/>
        <v>5</v>
      </c>
    </row>
    <row r="24" spans="1:19" s="113" customFormat="1" ht="13.5" customHeight="1" x14ac:dyDescent="0.2">
      <c r="A24" s="122" t="s">
        <v>51</v>
      </c>
      <c r="B24" s="182" t="s">
        <v>176</v>
      </c>
      <c r="C24" s="157">
        <v>3</v>
      </c>
      <c r="D24" s="158">
        <v>3</v>
      </c>
      <c r="E24" s="158">
        <v>3</v>
      </c>
      <c r="F24" s="158">
        <v>3</v>
      </c>
      <c r="G24" s="158">
        <v>3</v>
      </c>
      <c r="H24" s="158">
        <v>3</v>
      </c>
      <c r="I24" s="158">
        <v>3</v>
      </c>
      <c r="J24" s="158">
        <v>3</v>
      </c>
      <c r="K24" s="158">
        <v>0</v>
      </c>
      <c r="L24" s="158">
        <v>3</v>
      </c>
      <c r="M24" s="158">
        <v>3</v>
      </c>
      <c r="N24" s="158">
        <v>3</v>
      </c>
      <c r="O24" s="158">
        <v>0</v>
      </c>
      <c r="P24" s="158">
        <v>3</v>
      </c>
      <c r="Q24" s="158">
        <v>3</v>
      </c>
      <c r="R24" s="115">
        <f t="shared" si="0"/>
        <v>39</v>
      </c>
      <c r="S24" s="112">
        <f t="shared" si="1"/>
        <v>4</v>
      </c>
    </row>
    <row r="25" spans="1:19" s="113" customFormat="1" ht="13.5" customHeight="1" x14ac:dyDescent="0.2">
      <c r="A25" s="122" t="s">
        <v>60</v>
      </c>
      <c r="B25" s="182" t="s">
        <v>177</v>
      </c>
      <c r="C25" s="159">
        <v>3</v>
      </c>
      <c r="D25" s="160">
        <v>3</v>
      </c>
      <c r="E25" s="160">
        <v>3</v>
      </c>
      <c r="F25" s="160">
        <v>0</v>
      </c>
      <c r="G25" s="160">
        <v>0</v>
      </c>
      <c r="H25" s="160">
        <v>0</v>
      </c>
      <c r="I25" s="156">
        <v>0</v>
      </c>
      <c r="J25" s="160">
        <v>0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60">
        <v>0</v>
      </c>
      <c r="R25" s="115">
        <f t="shared" si="0"/>
        <v>9</v>
      </c>
      <c r="S25" s="112">
        <f t="shared" si="1"/>
        <v>0</v>
      </c>
    </row>
    <row r="26" spans="1:19" s="113" customFormat="1" ht="13.5" customHeight="1" x14ac:dyDescent="0.2">
      <c r="A26" s="122" t="s">
        <v>61</v>
      </c>
      <c r="B26" s="182" t="s">
        <v>178</v>
      </c>
      <c r="C26" s="128">
        <v>3</v>
      </c>
      <c r="D26" s="114">
        <v>3</v>
      </c>
      <c r="E26" s="114">
        <v>3</v>
      </c>
      <c r="F26" s="114">
        <v>3</v>
      </c>
      <c r="G26" s="114">
        <v>3</v>
      </c>
      <c r="H26" s="114">
        <v>3</v>
      </c>
      <c r="I26" s="114">
        <v>3</v>
      </c>
      <c r="J26" s="114">
        <v>3</v>
      </c>
      <c r="K26" s="114">
        <v>3</v>
      </c>
      <c r="L26" s="114">
        <v>3</v>
      </c>
      <c r="M26" s="114">
        <v>3</v>
      </c>
      <c r="N26" s="114">
        <v>3</v>
      </c>
      <c r="O26" s="114">
        <v>3</v>
      </c>
      <c r="P26" s="114">
        <v>3</v>
      </c>
      <c r="Q26" s="114">
        <v>3</v>
      </c>
      <c r="R26" s="115">
        <f t="shared" si="0"/>
        <v>45</v>
      </c>
      <c r="S26" s="112">
        <f t="shared" si="1"/>
        <v>5</v>
      </c>
    </row>
    <row r="27" spans="1:19" s="113" customFormat="1" ht="13.5" customHeight="1" x14ac:dyDescent="0.2">
      <c r="A27" s="122" t="s">
        <v>62</v>
      </c>
      <c r="B27" s="182" t="s">
        <v>179</v>
      </c>
      <c r="C27" s="128">
        <v>3</v>
      </c>
      <c r="D27" s="114">
        <v>3</v>
      </c>
      <c r="E27" s="114">
        <v>3</v>
      </c>
      <c r="F27" s="114">
        <v>3</v>
      </c>
      <c r="G27" s="114">
        <v>3</v>
      </c>
      <c r="H27" s="114">
        <v>3</v>
      </c>
      <c r="I27" s="114">
        <v>3</v>
      </c>
      <c r="J27" s="114">
        <v>3</v>
      </c>
      <c r="K27" s="114">
        <v>3</v>
      </c>
      <c r="L27" s="114">
        <v>3</v>
      </c>
      <c r="M27" s="114">
        <v>3</v>
      </c>
      <c r="N27" s="114">
        <v>3</v>
      </c>
      <c r="O27" s="114">
        <v>3</v>
      </c>
      <c r="P27" s="114">
        <v>3</v>
      </c>
      <c r="Q27" s="114">
        <v>3</v>
      </c>
      <c r="R27" s="115">
        <f t="shared" si="0"/>
        <v>45</v>
      </c>
      <c r="S27" s="112">
        <f t="shared" si="1"/>
        <v>5</v>
      </c>
    </row>
    <row r="28" spans="1:19" s="113" customFormat="1" ht="13.5" customHeight="1" x14ac:dyDescent="0.2">
      <c r="A28" s="122" t="s">
        <v>63</v>
      </c>
      <c r="B28" s="182" t="s">
        <v>192</v>
      </c>
      <c r="C28" s="128">
        <v>3</v>
      </c>
      <c r="D28" s="115">
        <v>3</v>
      </c>
      <c r="E28" s="115">
        <v>3</v>
      </c>
      <c r="F28" s="115">
        <v>3</v>
      </c>
      <c r="G28" s="115">
        <v>3</v>
      </c>
      <c r="H28" s="115">
        <v>3</v>
      </c>
      <c r="I28" s="115">
        <v>3</v>
      </c>
      <c r="J28" s="115">
        <v>3</v>
      </c>
      <c r="K28" s="115">
        <v>3</v>
      </c>
      <c r="L28" s="115">
        <v>3</v>
      </c>
      <c r="M28" s="115">
        <v>3</v>
      </c>
      <c r="N28" s="115">
        <v>3</v>
      </c>
      <c r="O28" s="115">
        <v>3</v>
      </c>
      <c r="P28" s="115">
        <v>3</v>
      </c>
      <c r="Q28" s="115">
        <v>3</v>
      </c>
      <c r="R28" s="115">
        <f t="shared" si="0"/>
        <v>45</v>
      </c>
      <c r="S28" s="112">
        <f t="shared" si="1"/>
        <v>5</v>
      </c>
    </row>
    <row r="29" spans="1:19" s="113" customFormat="1" ht="13.5" customHeight="1" x14ac:dyDescent="0.2">
      <c r="A29" s="122" t="s">
        <v>64</v>
      </c>
      <c r="B29" s="182" t="s">
        <v>193</v>
      </c>
      <c r="C29" s="128">
        <v>3</v>
      </c>
      <c r="D29" s="114">
        <v>3</v>
      </c>
      <c r="E29" s="114">
        <v>3</v>
      </c>
      <c r="F29" s="114">
        <v>3</v>
      </c>
      <c r="G29" s="114">
        <v>3</v>
      </c>
      <c r="H29" s="114">
        <v>3</v>
      </c>
      <c r="I29" s="114">
        <v>3</v>
      </c>
      <c r="J29" s="114">
        <v>3</v>
      </c>
      <c r="K29" s="114">
        <v>3</v>
      </c>
      <c r="L29" s="114">
        <v>3</v>
      </c>
      <c r="M29" s="114">
        <v>3</v>
      </c>
      <c r="N29" s="114">
        <v>3</v>
      </c>
      <c r="O29" s="114">
        <v>3</v>
      </c>
      <c r="P29" s="114">
        <v>3</v>
      </c>
      <c r="Q29" s="114">
        <v>3</v>
      </c>
      <c r="R29" s="115">
        <f t="shared" si="0"/>
        <v>45</v>
      </c>
      <c r="S29" s="112">
        <f t="shared" si="1"/>
        <v>5</v>
      </c>
    </row>
    <row r="30" spans="1:19" s="113" customFormat="1" ht="13.5" customHeight="1" x14ac:dyDescent="0.2">
      <c r="A30" s="122" t="s">
        <v>65</v>
      </c>
      <c r="B30" s="182" t="s">
        <v>180</v>
      </c>
      <c r="C30" s="157">
        <v>3</v>
      </c>
      <c r="D30" s="158">
        <v>3</v>
      </c>
      <c r="E30" s="158">
        <v>3</v>
      </c>
      <c r="F30" s="158">
        <v>3</v>
      </c>
      <c r="G30" s="158">
        <v>3</v>
      </c>
      <c r="H30" s="158">
        <v>3</v>
      </c>
      <c r="I30" s="158">
        <v>3</v>
      </c>
      <c r="J30" s="158">
        <v>3</v>
      </c>
      <c r="K30" s="158">
        <v>3</v>
      </c>
      <c r="L30" s="158">
        <v>3</v>
      </c>
      <c r="M30" s="158">
        <v>3</v>
      </c>
      <c r="N30" s="158">
        <v>3</v>
      </c>
      <c r="O30" s="158">
        <v>3</v>
      </c>
      <c r="P30" s="158">
        <v>3</v>
      </c>
      <c r="Q30" s="158">
        <v>3</v>
      </c>
      <c r="R30" s="115">
        <f t="shared" si="0"/>
        <v>45</v>
      </c>
      <c r="S30" s="112">
        <f t="shared" si="1"/>
        <v>5</v>
      </c>
    </row>
    <row r="31" spans="1:19" s="113" customFormat="1" ht="13.5" customHeight="1" x14ac:dyDescent="0.2">
      <c r="A31" s="123" t="s">
        <v>66</v>
      </c>
      <c r="B31" s="190" t="s">
        <v>181</v>
      </c>
      <c r="C31" s="154">
        <v>3</v>
      </c>
      <c r="D31" s="155">
        <v>0</v>
      </c>
      <c r="E31" s="155">
        <v>0</v>
      </c>
      <c r="F31" s="155">
        <v>3</v>
      </c>
      <c r="G31" s="155">
        <v>0</v>
      </c>
      <c r="H31" s="155">
        <v>3</v>
      </c>
      <c r="I31" s="156">
        <v>3</v>
      </c>
      <c r="J31" s="155">
        <v>0</v>
      </c>
      <c r="K31" s="155">
        <v>3</v>
      </c>
      <c r="L31" s="155">
        <v>0</v>
      </c>
      <c r="M31" s="155">
        <v>0</v>
      </c>
      <c r="N31" s="155">
        <v>0</v>
      </c>
      <c r="O31" s="155">
        <v>0</v>
      </c>
      <c r="P31" s="155">
        <v>0</v>
      </c>
      <c r="Q31" s="155">
        <v>0</v>
      </c>
      <c r="R31" s="115">
        <f t="shared" si="0"/>
        <v>15</v>
      </c>
      <c r="S31" s="112">
        <f t="shared" si="1"/>
        <v>0</v>
      </c>
    </row>
    <row r="32" spans="1:19" s="113" customFormat="1" ht="13.5" customHeight="1" x14ac:dyDescent="0.2">
      <c r="A32" s="122" t="s">
        <v>99</v>
      </c>
      <c r="B32" s="190" t="s">
        <v>182</v>
      </c>
      <c r="C32" s="159">
        <v>0</v>
      </c>
      <c r="D32" s="160">
        <v>0</v>
      </c>
      <c r="E32" s="160">
        <v>0</v>
      </c>
      <c r="F32" s="160">
        <v>0</v>
      </c>
      <c r="G32" s="160">
        <v>0</v>
      </c>
      <c r="H32" s="160">
        <v>0</v>
      </c>
      <c r="I32" s="160">
        <v>3</v>
      </c>
      <c r="J32" s="160">
        <v>0</v>
      </c>
      <c r="K32" s="160">
        <v>3</v>
      </c>
      <c r="L32" s="160">
        <v>3</v>
      </c>
      <c r="M32" s="160">
        <v>3</v>
      </c>
      <c r="N32" s="160">
        <v>0</v>
      </c>
      <c r="O32" s="160">
        <v>0</v>
      </c>
      <c r="P32" s="160">
        <v>3</v>
      </c>
      <c r="Q32" s="160">
        <v>3</v>
      </c>
      <c r="R32" s="115">
        <f t="shared" si="0"/>
        <v>18</v>
      </c>
      <c r="S32" s="112">
        <f t="shared" si="1"/>
        <v>0</v>
      </c>
    </row>
    <row r="33" spans="1:19" s="113" customFormat="1" ht="13.5" customHeight="1" x14ac:dyDescent="0.2">
      <c r="A33" s="122" t="s">
        <v>100</v>
      </c>
      <c r="B33" s="190" t="s">
        <v>183</v>
      </c>
      <c r="C33" s="159">
        <v>3</v>
      </c>
      <c r="D33" s="160">
        <v>3</v>
      </c>
      <c r="E33" s="160">
        <v>3</v>
      </c>
      <c r="F33" s="160">
        <v>3</v>
      </c>
      <c r="G33" s="160">
        <v>3</v>
      </c>
      <c r="H33" s="160">
        <v>3</v>
      </c>
      <c r="I33" s="160">
        <v>3</v>
      </c>
      <c r="J33" s="160">
        <v>0</v>
      </c>
      <c r="K33" s="160">
        <v>2</v>
      </c>
      <c r="L33" s="160">
        <v>3</v>
      </c>
      <c r="M33" s="160">
        <v>3</v>
      </c>
      <c r="N33" s="160">
        <v>3</v>
      </c>
      <c r="O33" s="160">
        <v>3</v>
      </c>
      <c r="P33" s="160">
        <v>3</v>
      </c>
      <c r="Q33" s="160">
        <v>3</v>
      </c>
      <c r="R33" s="115">
        <f t="shared" si="0"/>
        <v>41</v>
      </c>
      <c r="S33" s="112">
        <f t="shared" si="1"/>
        <v>4</v>
      </c>
    </row>
    <row r="34" spans="1:19" s="113" customFormat="1" ht="13.5" customHeight="1" x14ac:dyDescent="0.2">
      <c r="A34" s="122" t="s">
        <v>101</v>
      </c>
      <c r="B34" s="190" t="s">
        <v>184</v>
      </c>
      <c r="C34" s="159">
        <v>0</v>
      </c>
      <c r="D34" s="160">
        <v>0</v>
      </c>
      <c r="E34" s="160">
        <v>0</v>
      </c>
      <c r="F34" s="160">
        <v>0</v>
      </c>
      <c r="G34" s="160">
        <v>0</v>
      </c>
      <c r="H34" s="160">
        <v>0</v>
      </c>
      <c r="I34" s="156">
        <v>0</v>
      </c>
      <c r="J34" s="160">
        <v>0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60">
        <v>0</v>
      </c>
      <c r="R34" s="115">
        <f t="shared" si="0"/>
        <v>0</v>
      </c>
      <c r="S34" s="112">
        <f t="shared" si="1"/>
        <v>0</v>
      </c>
    </row>
    <row r="35" spans="1:19" s="113" customFormat="1" ht="13.5" customHeight="1" x14ac:dyDescent="0.2">
      <c r="A35" s="122" t="s">
        <v>102</v>
      </c>
      <c r="B35" s="190" t="s">
        <v>185</v>
      </c>
      <c r="C35" s="128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1">
        <v>0</v>
      </c>
      <c r="J35" s="115">
        <v>0</v>
      </c>
      <c r="K35" s="115">
        <v>0</v>
      </c>
      <c r="L35" s="115">
        <v>0</v>
      </c>
      <c r="M35" s="115">
        <v>0</v>
      </c>
      <c r="N35" s="115">
        <v>0</v>
      </c>
      <c r="O35" s="115">
        <v>0</v>
      </c>
      <c r="P35" s="115">
        <v>0</v>
      </c>
      <c r="Q35" s="115">
        <v>0</v>
      </c>
      <c r="R35" s="115">
        <f t="shared" si="0"/>
        <v>0</v>
      </c>
      <c r="S35" s="112">
        <f t="shared" si="1"/>
        <v>0</v>
      </c>
    </row>
    <row r="36" spans="1:19" s="113" customFormat="1" ht="13.5" customHeight="1" thickBot="1" x14ac:dyDescent="0.25">
      <c r="A36" s="129" t="s">
        <v>103</v>
      </c>
      <c r="B36" s="193" t="s">
        <v>186</v>
      </c>
      <c r="C36" s="131">
        <v>0</v>
      </c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48">
        <v>0</v>
      </c>
      <c r="J36" s="132">
        <v>0</v>
      </c>
      <c r="K36" s="132">
        <v>0</v>
      </c>
      <c r="L36" s="132">
        <v>0</v>
      </c>
      <c r="M36" s="132">
        <v>0</v>
      </c>
      <c r="N36" s="132">
        <v>0</v>
      </c>
      <c r="O36" s="132">
        <v>0</v>
      </c>
      <c r="P36" s="132">
        <v>0</v>
      </c>
      <c r="Q36" s="132">
        <v>0</v>
      </c>
      <c r="R36" s="132">
        <f t="shared" si="0"/>
        <v>0</v>
      </c>
      <c r="S36" s="112">
        <f t="shared" si="1"/>
        <v>0</v>
      </c>
    </row>
    <row r="37" spans="1:19" ht="16.5" hidden="1" thickBot="1" x14ac:dyDescent="0.3">
      <c r="A37" s="109" t="s">
        <v>66</v>
      </c>
      <c r="B37" s="23" t="s">
        <v>187</v>
      </c>
      <c r="C37" s="95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>
        <f t="shared" ref="R37:R38" si="2">COUNTIF(C37:Q37,1)*2</f>
        <v>0</v>
      </c>
      <c r="S37" s="112">
        <f t="shared" si="1"/>
        <v>0</v>
      </c>
    </row>
    <row r="38" spans="1:19" ht="16.5" hidden="1" thickBot="1" x14ac:dyDescent="0.3">
      <c r="A38" s="32" t="s">
        <v>66</v>
      </c>
      <c r="B38" s="23" t="s">
        <v>188</v>
      </c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7">
        <f t="shared" si="2"/>
        <v>0</v>
      </c>
      <c r="S38" s="112">
        <f t="shared" si="1"/>
        <v>0</v>
      </c>
    </row>
  </sheetData>
  <mergeCells count="4">
    <mergeCell ref="C1:S1"/>
    <mergeCell ref="A1:B1"/>
    <mergeCell ref="B2:B3"/>
    <mergeCell ref="A2:A3"/>
  </mergeCells>
  <pageMargins left="0.7" right="0.7" top="0.75" bottom="0.75" header="0.3" footer="0.3"/>
  <pageSetup paperSize="9" orientation="landscape" r:id="rId1"/>
  <headerFooter>
    <oddHeader>&amp;LPEDAGOŠKI FAKULTET&amp;CODSJEK ZA MATEMATIKU I FIZIKU&amp;RSMJER ZA MATEMATIKU I INFORMATIKU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Layout" topLeftCell="A22" workbookViewId="0">
      <selection activeCell="B8" sqref="B8:B42"/>
    </sheetView>
  </sheetViews>
  <sheetFormatPr defaultRowHeight="18.75" x14ac:dyDescent="0.25"/>
  <cols>
    <col min="1" max="1" width="4.7109375" style="1" customWidth="1"/>
    <col min="2" max="2" width="21.28515625" style="1" customWidth="1"/>
    <col min="3" max="7" width="5.7109375" style="28" customWidth="1"/>
    <col min="8" max="8" width="5.7109375" style="28" hidden="1" customWidth="1"/>
    <col min="9" max="9" width="8.28515625" style="41" customWidth="1"/>
    <col min="10" max="10" width="9.140625" style="49"/>
    <col min="11" max="11" width="9.140625" style="43"/>
    <col min="12" max="16384" width="9.140625" style="1"/>
  </cols>
  <sheetData>
    <row r="1" spans="1:11" ht="18" x14ac:dyDescent="0.25">
      <c r="A1" s="201" t="str">
        <f>OPCI_PODACI!C4</f>
        <v>FILMSKA RTV KULTURA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8" x14ac:dyDescent="0.25">
      <c r="A2" s="201" t="s">
        <v>86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4" spans="1:11" ht="19.5" thickBot="1" x14ac:dyDescent="0.3"/>
    <row r="5" spans="1:11" ht="15.75" x14ac:dyDescent="0.25">
      <c r="A5" s="202" t="s">
        <v>15</v>
      </c>
      <c r="B5" s="205" t="s">
        <v>67</v>
      </c>
      <c r="C5" s="208" t="s">
        <v>68</v>
      </c>
      <c r="D5" s="208"/>
      <c r="E5" s="208"/>
      <c r="F5" s="208"/>
      <c r="G5" s="208"/>
      <c r="H5" s="208"/>
      <c r="I5" s="208"/>
      <c r="J5" s="208"/>
      <c r="K5" s="209"/>
    </row>
    <row r="6" spans="1:11" ht="15.75" x14ac:dyDescent="0.25">
      <c r="A6" s="203"/>
      <c r="B6" s="206"/>
      <c r="C6" s="98" t="s">
        <v>25</v>
      </c>
      <c r="D6" s="98" t="s">
        <v>26</v>
      </c>
      <c r="E6" s="98" t="s">
        <v>27</v>
      </c>
      <c r="F6" s="98" t="s">
        <v>30</v>
      </c>
      <c r="G6" s="98" t="s">
        <v>31</v>
      </c>
      <c r="H6" s="98" t="s">
        <v>32</v>
      </c>
      <c r="I6" s="100" t="s">
        <v>20</v>
      </c>
      <c r="J6" s="51" t="s">
        <v>23</v>
      </c>
      <c r="K6" s="48" t="s">
        <v>21</v>
      </c>
    </row>
    <row r="7" spans="1:11" ht="16.5" thickBot="1" x14ac:dyDescent="0.3">
      <c r="A7" s="204"/>
      <c r="B7" s="207"/>
      <c r="C7" s="99">
        <v>10</v>
      </c>
      <c r="D7" s="99">
        <v>10</v>
      </c>
      <c r="E7" s="99">
        <v>10</v>
      </c>
      <c r="F7" s="99">
        <v>10</v>
      </c>
      <c r="G7" s="99">
        <v>10</v>
      </c>
      <c r="H7" s="99"/>
      <c r="I7" s="99">
        <f>SUM(C7:H7)</f>
        <v>50</v>
      </c>
      <c r="J7" s="52">
        <v>100</v>
      </c>
      <c r="K7" s="53">
        <v>5</v>
      </c>
    </row>
    <row r="8" spans="1:11" ht="19.5" thickTop="1" x14ac:dyDescent="0.25">
      <c r="A8" s="29" t="s">
        <v>25</v>
      </c>
      <c r="B8" s="182" t="s">
        <v>157</v>
      </c>
      <c r="C8" s="3"/>
      <c r="D8" s="3"/>
      <c r="E8" s="3"/>
      <c r="F8" s="3"/>
      <c r="G8" s="3"/>
      <c r="H8" s="3"/>
      <c r="I8" s="42"/>
      <c r="J8" s="17">
        <f>(I8/$I$7)*100</f>
        <v>0</v>
      </c>
      <c r="K8" s="45">
        <f>IF(J8&lt;=50,0,IF(J8&lt;=59.99,1,IF(J8&lt;=69.99,2,IF(J8&lt;=79.99,3,IF(J8 &lt;=89.99,4,IF(J8&lt;=100,5,0))))))</f>
        <v>0</v>
      </c>
    </row>
    <row r="9" spans="1:11" x14ac:dyDescent="0.25">
      <c r="A9" s="31" t="s">
        <v>26</v>
      </c>
      <c r="B9" s="182" t="s">
        <v>158</v>
      </c>
      <c r="C9" s="26"/>
      <c r="D9" s="26"/>
      <c r="E9" s="26"/>
      <c r="F9" s="26"/>
      <c r="G9" s="26"/>
      <c r="H9" s="26"/>
      <c r="I9" s="42"/>
      <c r="J9" s="17">
        <f t="shared" ref="J9:J35" si="0">(I9/$I$7)*100</f>
        <v>0</v>
      </c>
      <c r="K9" s="45">
        <f t="shared" ref="K9:K35" si="1">IF(J9&lt;=50,0,IF(J9&lt;=59.99,1,IF(J9&lt;=69.99,2,IF(J9&lt;=79.99,3,IF(J9 &lt;=89.99,4,IF(J9&lt;=100,5,0))))))</f>
        <v>0</v>
      </c>
    </row>
    <row r="10" spans="1:11" x14ac:dyDescent="0.25">
      <c r="A10" s="31" t="s">
        <v>27</v>
      </c>
      <c r="B10" s="182" t="s">
        <v>159</v>
      </c>
      <c r="C10" s="26"/>
      <c r="D10" s="26"/>
      <c r="E10" s="26"/>
      <c r="F10" s="26"/>
      <c r="G10" s="26"/>
      <c r="H10" s="26"/>
      <c r="I10" s="42"/>
      <c r="J10" s="17">
        <f t="shared" si="0"/>
        <v>0</v>
      </c>
      <c r="K10" s="45">
        <f t="shared" si="1"/>
        <v>0</v>
      </c>
    </row>
    <row r="11" spans="1:11" x14ac:dyDescent="0.25">
      <c r="A11" s="31" t="s">
        <v>30</v>
      </c>
      <c r="B11" s="182" t="s">
        <v>160</v>
      </c>
      <c r="C11" s="26"/>
      <c r="D11" s="26"/>
      <c r="E11" s="26"/>
      <c r="F11" s="26"/>
      <c r="G11" s="26"/>
      <c r="H11" s="26"/>
      <c r="I11" s="42"/>
      <c r="J11" s="17">
        <f t="shared" si="0"/>
        <v>0</v>
      </c>
      <c r="K11" s="45">
        <f t="shared" si="1"/>
        <v>0</v>
      </c>
    </row>
    <row r="12" spans="1:11" x14ac:dyDescent="0.25">
      <c r="A12" s="31" t="s">
        <v>31</v>
      </c>
      <c r="B12" s="182" t="s">
        <v>161</v>
      </c>
      <c r="C12" s="26"/>
      <c r="D12" s="26"/>
      <c r="E12" s="26"/>
      <c r="F12" s="26"/>
      <c r="G12" s="26"/>
      <c r="H12" s="26"/>
      <c r="I12" s="42"/>
      <c r="J12" s="17">
        <f t="shared" si="0"/>
        <v>0</v>
      </c>
      <c r="K12" s="45">
        <f t="shared" si="1"/>
        <v>0</v>
      </c>
    </row>
    <row r="13" spans="1:11" x14ac:dyDescent="0.25">
      <c r="A13" s="31" t="s">
        <v>32</v>
      </c>
      <c r="B13" s="182" t="s">
        <v>162</v>
      </c>
      <c r="C13" s="26"/>
      <c r="D13" s="26"/>
      <c r="E13" s="26"/>
      <c r="F13" s="26"/>
      <c r="G13" s="26"/>
      <c r="H13" s="26"/>
      <c r="I13" s="42"/>
      <c r="J13" s="17">
        <f t="shared" si="0"/>
        <v>0</v>
      </c>
      <c r="K13" s="45">
        <f t="shared" si="1"/>
        <v>0</v>
      </c>
    </row>
    <row r="14" spans="1:11" x14ac:dyDescent="0.25">
      <c r="A14" s="31" t="s">
        <v>33</v>
      </c>
      <c r="B14" s="182" t="s">
        <v>163</v>
      </c>
      <c r="C14" s="26"/>
      <c r="D14" s="26"/>
      <c r="E14" s="26"/>
      <c r="F14" s="26"/>
      <c r="G14" s="26"/>
      <c r="H14" s="26"/>
      <c r="I14" s="42"/>
      <c r="J14" s="17">
        <f t="shared" si="0"/>
        <v>0</v>
      </c>
      <c r="K14" s="45">
        <f t="shared" si="1"/>
        <v>0</v>
      </c>
    </row>
    <row r="15" spans="1:11" x14ac:dyDescent="0.25">
      <c r="A15" s="31" t="s">
        <v>34</v>
      </c>
      <c r="B15" s="182" t="s">
        <v>164</v>
      </c>
      <c r="C15" s="26"/>
      <c r="D15" s="26"/>
      <c r="E15" s="26"/>
      <c r="F15" s="26"/>
      <c r="G15" s="26"/>
      <c r="H15" s="26"/>
      <c r="I15" s="42"/>
      <c r="J15" s="17">
        <f t="shared" si="0"/>
        <v>0</v>
      </c>
      <c r="K15" s="45">
        <f t="shared" si="1"/>
        <v>0</v>
      </c>
    </row>
    <row r="16" spans="1:11" x14ac:dyDescent="0.25">
      <c r="A16" s="31" t="s">
        <v>35</v>
      </c>
      <c r="B16" s="182" t="s">
        <v>165</v>
      </c>
      <c r="C16" s="26"/>
      <c r="D16" s="26"/>
      <c r="E16" s="26"/>
      <c r="F16" s="26"/>
      <c r="G16" s="26"/>
      <c r="H16" s="26"/>
      <c r="I16" s="42"/>
      <c r="J16" s="17">
        <f t="shared" si="0"/>
        <v>0</v>
      </c>
      <c r="K16" s="45">
        <f t="shared" si="1"/>
        <v>0</v>
      </c>
    </row>
    <row r="17" spans="1:11" x14ac:dyDescent="0.25">
      <c r="A17" s="31" t="s">
        <v>37</v>
      </c>
      <c r="B17" s="182" t="s">
        <v>191</v>
      </c>
      <c r="C17" s="26"/>
      <c r="D17" s="26"/>
      <c r="E17" s="26"/>
      <c r="F17" s="26"/>
      <c r="G17" s="26"/>
      <c r="H17" s="26"/>
      <c r="I17" s="42"/>
      <c r="J17" s="17">
        <f t="shared" si="0"/>
        <v>0</v>
      </c>
      <c r="K17" s="45">
        <f t="shared" si="1"/>
        <v>0</v>
      </c>
    </row>
    <row r="18" spans="1:11" x14ac:dyDescent="0.25">
      <c r="A18" s="31" t="s">
        <v>38</v>
      </c>
      <c r="B18" s="182" t="s">
        <v>166</v>
      </c>
      <c r="C18" s="26"/>
      <c r="D18" s="26"/>
      <c r="E18" s="26"/>
      <c r="F18" s="26"/>
      <c r="G18" s="26"/>
      <c r="H18" s="26"/>
      <c r="I18" s="42"/>
      <c r="J18" s="17">
        <f t="shared" si="0"/>
        <v>0</v>
      </c>
      <c r="K18" s="45">
        <f t="shared" si="1"/>
        <v>0</v>
      </c>
    </row>
    <row r="19" spans="1:11" x14ac:dyDescent="0.25">
      <c r="A19" s="31" t="s">
        <v>39</v>
      </c>
      <c r="B19" s="182" t="s">
        <v>167</v>
      </c>
      <c r="C19" s="26"/>
      <c r="D19" s="26"/>
      <c r="E19" s="26"/>
      <c r="F19" s="26"/>
      <c r="G19" s="26"/>
      <c r="H19" s="26"/>
      <c r="I19" s="42"/>
      <c r="J19" s="17">
        <f t="shared" si="0"/>
        <v>0</v>
      </c>
      <c r="K19" s="45">
        <f t="shared" si="1"/>
        <v>0</v>
      </c>
    </row>
    <row r="20" spans="1:11" x14ac:dyDescent="0.25">
      <c r="A20" s="31" t="s">
        <v>40</v>
      </c>
      <c r="B20" s="182" t="s">
        <v>168</v>
      </c>
      <c r="C20" s="26"/>
      <c r="D20" s="26"/>
      <c r="E20" s="26"/>
      <c r="F20" s="26"/>
      <c r="G20" s="26"/>
      <c r="H20" s="26"/>
      <c r="I20" s="42"/>
      <c r="J20" s="17">
        <f t="shared" si="0"/>
        <v>0</v>
      </c>
      <c r="K20" s="45">
        <f t="shared" si="1"/>
        <v>0</v>
      </c>
    </row>
    <row r="21" spans="1:11" x14ac:dyDescent="0.25">
      <c r="A21" s="31" t="s">
        <v>41</v>
      </c>
      <c r="B21" s="182" t="s">
        <v>169</v>
      </c>
      <c r="C21" s="26"/>
      <c r="D21" s="26"/>
      <c r="E21" s="26"/>
      <c r="F21" s="26"/>
      <c r="G21" s="26"/>
      <c r="H21" s="26"/>
      <c r="I21" s="42"/>
      <c r="J21" s="17">
        <f t="shared" si="0"/>
        <v>0</v>
      </c>
      <c r="K21" s="45">
        <f t="shared" si="1"/>
        <v>0</v>
      </c>
    </row>
    <row r="22" spans="1:11" x14ac:dyDescent="0.25">
      <c r="A22" s="31" t="s">
        <v>42</v>
      </c>
      <c r="B22" s="182" t="s">
        <v>170</v>
      </c>
      <c r="C22" s="26"/>
      <c r="D22" s="26"/>
      <c r="E22" s="26"/>
      <c r="F22" s="26"/>
      <c r="G22" s="26"/>
      <c r="H22" s="26"/>
      <c r="I22" s="42"/>
      <c r="J22" s="17">
        <f t="shared" si="0"/>
        <v>0</v>
      </c>
      <c r="K22" s="45">
        <f t="shared" si="1"/>
        <v>0</v>
      </c>
    </row>
    <row r="23" spans="1:11" x14ac:dyDescent="0.25">
      <c r="A23" s="31" t="s">
        <v>44</v>
      </c>
      <c r="B23" s="187" t="s">
        <v>171</v>
      </c>
      <c r="C23" s="26"/>
      <c r="D23" s="26"/>
      <c r="E23" s="26"/>
      <c r="F23" s="26"/>
      <c r="G23" s="26"/>
      <c r="H23" s="26"/>
      <c r="I23" s="98"/>
      <c r="J23" s="105">
        <f t="shared" si="0"/>
        <v>0</v>
      </c>
      <c r="K23" s="106">
        <f t="shared" si="1"/>
        <v>0</v>
      </c>
    </row>
    <row r="24" spans="1:11" x14ac:dyDescent="0.25">
      <c r="A24" s="29" t="s">
        <v>45</v>
      </c>
      <c r="B24" s="182" t="s">
        <v>172</v>
      </c>
      <c r="C24" s="3"/>
      <c r="D24" s="3"/>
      <c r="E24" s="3"/>
      <c r="F24" s="3"/>
      <c r="G24" s="3"/>
      <c r="H24" s="3"/>
      <c r="I24" s="42"/>
      <c r="J24" s="17">
        <f t="shared" si="0"/>
        <v>0</v>
      </c>
      <c r="K24" s="45">
        <f t="shared" si="1"/>
        <v>0</v>
      </c>
    </row>
    <row r="25" spans="1:11" x14ac:dyDescent="0.25">
      <c r="A25" s="31" t="s">
        <v>46</v>
      </c>
      <c r="B25" s="182" t="s">
        <v>173</v>
      </c>
      <c r="C25" s="3"/>
      <c r="D25" s="3"/>
      <c r="E25" s="3"/>
      <c r="F25" s="3"/>
      <c r="G25" s="3"/>
      <c r="H25" s="26"/>
      <c r="I25" s="42"/>
      <c r="J25" s="17">
        <f t="shared" si="0"/>
        <v>0</v>
      </c>
      <c r="K25" s="45">
        <f t="shared" si="1"/>
        <v>0</v>
      </c>
    </row>
    <row r="26" spans="1:11" x14ac:dyDescent="0.25">
      <c r="A26" s="31" t="s">
        <v>48</v>
      </c>
      <c r="B26" s="182" t="s">
        <v>174</v>
      </c>
      <c r="C26" s="3"/>
      <c r="D26" s="3"/>
      <c r="E26" s="3"/>
      <c r="F26" s="3"/>
      <c r="G26" s="3"/>
      <c r="H26" s="26"/>
      <c r="I26" s="42"/>
      <c r="J26" s="17">
        <f t="shared" si="0"/>
        <v>0</v>
      </c>
      <c r="K26" s="45">
        <f t="shared" si="1"/>
        <v>0</v>
      </c>
    </row>
    <row r="27" spans="1:11" x14ac:dyDescent="0.25">
      <c r="A27" s="31" t="s">
        <v>50</v>
      </c>
      <c r="B27" s="182" t="s">
        <v>175</v>
      </c>
      <c r="C27" s="3"/>
      <c r="D27" s="3"/>
      <c r="E27" s="26"/>
      <c r="F27" s="26"/>
      <c r="G27" s="26"/>
      <c r="H27" s="26"/>
      <c r="I27" s="42"/>
      <c r="J27" s="17">
        <f t="shared" si="0"/>
        <v>0</v>
      </c>
      <c r="K27" s="45">
        <f t="shared" si="1"/>
        <v>0</v>
      </c>
    </row>
    <row r="28" spans="1:11" x14ac:dyDescent="0.25">
      <c r="A28" s="31" t="s">
        <v>51</v>
      </c>
      <c r="B28" s="182" t="s">
        <v>176</v>
      </c>
      <c r="C28" s="26"/>
      <c r="D28" s="26"/>
      <c r="E28" s="26"/>
      <c r="F28" s="26"/>
      <c r="G28" s="26"/>
      <c r="H28" s="26"/>
      <c r="I28" s="42"/>
      <c r="J28" s="17">
        <f t="shared" si="0"/>
        <v>0</v>
      </c>
      <c r="K28" s="45">
        <f t="shared" si="1"/>
        <v>0</v>
      </c>
    </row>
    <row r="29" spans="1:11" x14ac:dyDescent="0.25">
      <c r="A29" s="31" t="s">
        <v>60</v>
      </c>
      <c r="B29" s="182" t="s">
        <v>177</v>
      </c>
      <c r="C29" s="26"/>
      <c r="D29" s="26"/>
      <c r="E29" s="26"/>
      <c r="F29" s="26"/>
      <c r="G29" s="26"/>
      <c r="H29" s="26"/>
      <c r="I29" s="42"/>
      <c r="J29" s="17">
        <f t="shared" si="0"/>
        <v>0</v>
      </c>
      <c r="K29" s="45">
        <f t="shared" si="1"/>
        <v>0</v>
      </c>
    </row>
    <row r="30" spans="1:11" x14ac:dyDescent="0.25">
      <c r="A30" s="31" t="s">
        <v>61</v>
      </c>
      <c r="B30" s="182" t="s">
        <v>178</v>
      </c>
      <c r="C30" s="26"/>
      <c r="D30" s="26"/>
      <c r="E30" s="26"/>
      <c r="F30" s="26"/>
      <c r="G30" s="26"/>
      <c r="H30" s="26"/>
      <c r="I30" s="42"/>
      <c r="J30" s="17">
        <f t="shared" si="0"/>
        <v>0</v>
      </c>
      <c r="K30" s="45">
        <f t="shared" si="1"/>
        <v>0</v>
      </c>
    </row>
    <row r="31" spans="1:11" x14ac:dyDescent="0.25">
      <c r="A31" s="31" t="s">
        <v>62</v>
      </c>
      <c r="B31" s="182" t="s">
        <v>179</v>
      </c>
      <c r="C31" s="26"/>
      <c r="D31" s="26"/>
      <c r="E31" s="26"/>
      <c r="F31" s="26"/>
      <c r="G31" s="26"/>
      <c r="H31" s="26"/>
      <c r="I31" s="42"/>
      <c r="J31" s="17">
        <f t="shared" si="0"/>
        <v>0</v>
      </c>
      <c r="K31" s="45">
        <f t="shared" si="1"/>
        <v>0</v>
      </c>
    </row>
    <row r="32" spans="1:11" x14ac:dyDescent="0.25">
      <c r="A32" s="31" t="s">
        <v>63</v>
      </c>
      <c r="B32" s="182" t="s">
        <v>192</v>
      </c>
      <c r="C32" s="26"/>
      <c r="D32" s="26"/>
      <c r="E32" s="26"/>
      <c r="F32" s="26"/>
      <c r="G32" s="26"/>
      <c r="H32" s="26"/>
      <c r="I32" s="42"/>
      <c r="J32" s="17">
        <f t="shared" si="0"/>
        <v>0</v>
      </c>
      <c r="K32" s="45">
        <f t="shared" si="1"/>
        <v>0</v>
      </c>
    </row>
    <row r="33" spans="1:11" x14ac:dyDescent="0.25">
      <c r="A33" s="31" t="s">
        <v>64</v>
      </c>
      <c r="B33" s="182" t="s">
        <v>193</v>
      </c>
      <c r="C33" s="26"/>
      <c r="D33" s="26"/>
      <c r="E33" s="26"/>
      <c r="F33" s="26"/>
      <c r="G33" s="26"/>
      <c r="H33" s="26"/>
      <c r="I33" s="42"/>
      <c r="J33" s="17">
        <f t="shared" si="0"/>
        <v>0</v>
      </c>
      <c r="K33" s="45">
        <f t="shared" si="1"/>
        <v>0</v>
      </c>
    </row>
    <row r="34" spans="1:11" x14ac:dyDescent="0.25">
      <c r="A34" s="31" t="s">
        <v>65</v>
      </c>
      <c r="B34" s="182" t="s">
        <v>180</v>
      </c>
      <c r="C34" s="26"/>
      <c r="D34" s="26"/>
      <c r="E34" s="26"/>
      <c r="F34" s="26"/>
      <c r="G34" s="26"/>
      <c r="H34" s="26"/>
      <c r="I34" s="42"/>
      <c r="J34" s="17">
        <f t="shared" si="0"/>
        <v>0</v>
      </c>
      <c r="K34" s="45">
        <f t="shared" si="1"/>
        <v>0</v>
      </c>
    </row>
    <row r="35" spans="1:11" x14ac:dyDescent="0.25">
      <c r="A35" s="31" t="s">
        <v>66</v>
      </c>
      <c r="B35" s="190" t="s">
        <v>181</v>
      </c>
      <c r="C35" s="26"/>
      <c r="D35" s="26"/>
      <c r="E35" s="26"/>
      <c r="F35" s="26"/>
      <c r="G35" s="26"/>
      <c r="H35" s="26"/>
      <c r="I35" s="98"/>
      <c r="J35" s="105">
        <f t="shared" si="0"/>
        <v>0</v>
      </c>
      <c r="K35" s="106">
        <f t="shared" si="1"/>
        <v>0</v>
      </c>
    </row>
    <row r="36" spans="1:11" x14ac:dyDescent="0.25">
      <c r="A36" s="31" t="s">
        <v>99</v>
      </c>
      <c r="B36" s="190" t="s">
        <v>182</v>
      </c>
      <c r="C36" s="26"/>
      <c r="D36" s="26"/>
      <c r="E36" s="26"/>
      <c r="F36" s="26"/>
      <c r="G36" s="26"/>
      <c r="H36" s="26"/>
      <c r="I36" s="98"/>
      <c r="J36" s="105">
        <f t="shared" ref="J36:J44" si="2">(I36/$I$7)*100</f>
        <v>0</v>
      </c>
      <c r="K36" s="106">
        <f t="shared" ref="K36:K44" si="3">IF(J36&lt;=50,0,IF(J36&lt;=59.99,1,IF(J36&lt;=69.99,2,IF(J36&lt;=79.99,3,IF(J36 &lt;=89.99,4,IF(J36&lt;=100,5,0))))))</f>
        <v>0</v>
      </c>
    </row>
    <row r="37" spans="1:11" x14ac:dyDescent="0.25">
      <c r="A37" s="31" t="s">
        <v>100</v>
      </c>
      <c r="B37" s="190" t="s">
        <v>183</v>
      </c>
      <c r="C37" s="26"/>
      <c r="D37" s="26"/>
      <c r="E37" s="26"/>
      <c r="F37" s="26"/>
      <c r="G37" s="26"/>
      <c r="H37" s="26"/>
      <c r="I37" s="98"/>
      <c r="J37" s="105">
        <f t="shared" si="2"/>
        <v>0</v>
      </c>
      <c r="K37" s="106">
        <f t="shared" si="3"/>
        <v>0</v>
      </c>
    </row>
    <row r="38" spans="1:11" x14ac:dyDescent="0.25">
      <c r="A38" s="31" t="s">
        <v>101</v>
      </c>
      <c r="B38" s="190" t="s">
        <v>184</v>
      </c>
      <c r="C38" s="26"/>
      <c r="D38" s="26"/>
      <c r="E38" s="26"/>
      <c r="F38" s="26"/>
      <c r="G38" s="26"/>
      <c r="H38" s="26"/>
      <c r="I38" s="98"/>
      <c r="J38" s="105">
        <f t="shared" si="2"/>
        <v>0</v>
      </c>
      <c r="K38" s="106">
        <f t="shared" si="3"/>
        <v>0</v>
      </c>
    </row>
    <row r="39" spans="1:11" x14ac:dyDescent="0.25">
      <c r="A39" s="31" t="s">
        <v>102</v>
      </c>
      <c r="B39" s="190" t="s">
        <v>185</v>
      </c>
      <c r="C39" s="26"/>
      <c r="D39" s="26"/>
      <c r="E39" s="26"/>
      <c r="F39" s="26"/>
      <c r="G39" s="26"/>
      <c r="H39" s="26"/>
      <c r="I39" s="98"/>
      <c r="J39" s="105">
        <f t="shared" si="2"/>
        <v>0</v>
      </c>
      <c r="K39" s="106">
        <f t="shared" si="3"/>
        <v>0</v>
      </c>
    </row>
    <row r="40" spans="1:11" ht="19.5" thickBot="1" x14ac:dyDescent="0.3">
      <c r="A40" s="32" t="s">
        <v>103</v>
      </c>
      <c r="B40" s="193" t="s">
        <v>186</v>
      </c>
      <c r="C40" s="35"/>
      <c r="D40" s="35"/>
      <c r="E40" s="35"/>
      <c r="F40" s="35"/>
      <c r="G40" s="35"/>
      <c r="H40" s="35"/>
      <c r="I40" s="44"/>
      <c r="J40" s="50">
        <f t="shared" si="2"/>
        <v>0</v>
      </c>
      <c r="K40" s="46">
        <f t="shared" si="3"/>
        <v>0</v>
      </c>
    </row>
    <row r="41" spans="1:11" ht="19.5" hidden="1" thickBot="1" x14ac:dyDescent="0.3">
      <c r="A41" s="109" t="s">
        <v>66</v>
      </c>
      <c r="B41" s="23" t="s">
        <v>187</v>
      </c>
      <c r="C41" s="37"/>
      <c r="D41" s="37"/>
      <c r="E41" s="37"/>
      <c r="F41" s="37"/>
      <c r="G41" s="37"/>
      <c r="H41" s="37"/>
      <c r="I41" s="124">
        <f t="shared" ref="I41:I44" si="4">SUM(C41:H41)</f>
        <v>0</v>
      </c>
      <c r="J41" s="142">
        <f t="shared" si="2"/>
        <v>0</v>
      </c>
      <c r="K41" s="91">
        <f t="shared" si="3"/>
        <v>0</v>
      </c>
    </row>
    <row r="42" spans="1:11" ht="19.5" hidden="1" thickBot="1" x14ac:dyDescent="0.3">
      <c r="A42" s="32" t="s">
        <v>66</v>
      </c>
      <c r="B42" s="23" t="s">
        <v>188</v>
      </c>
      <c r="C42" s="35"/>
      <c r="D42" s="35"/>
      <c r="E42" s="35"/>
      <c r="F42" s="35"/>
      <c r="G42" s="35"/>
      <c r="H42" s="35"/>
      <c r="I42" s="44">
        <f t="shared" si="4"/>
        <v>0</v>
      </c>
      <c r="J42" s="50">
        <f t="shared" si="2"/>
        <v>0</v>
      </c>
      <c r="K42" s="91">
        <f t="shared" si="3"/>
        <v>0</v>
      </c>
    </row>
    <row r="43" spans="1:11" ht="19.5" hidden="1" thickBot="1" x14ac:dyDescent="0.3">
      <c r="A43" s="32" t="s">
        <v>66</v>
      </c>
      <c r="B43" s="34">
        <f>OPCI_PODACI!B47</f>
        <v>0</v>
      </c>
      <c r="C43" s="35"/>
      <c r="D43" s="35"/>
      <c r="E43" s="35"/>
      <c r="F43" s="35"/>
      <c r="G43" s="35"/>
      <c r="H43" s="35"/>
      <c r="I43" s="44">
        <f t="shared" si="4"/>
        <v>0</v>
      </c>
      <c r="J43" s="50">
        <f t="shared" si="2"/>
        <v>0</v>
      </c>
      <c r="K43" s="91">
        <f t="shared" si="3"/>
        <v>0</v>
      </c>
    </row>
    <row r="44" spans="1:11" ht="19.5" hidden="1" thickBot="1" x14ac:dyDescent="0.3">
      <c r="A44" s="32" t="s">
        <v>66</v>
      </c>
      <c r="B44" s="34">
        <f>OPCI_PODACI!B48</f>
        <v>0</v>
      </c>
      <c r="C44" s="35"/>
      <c r="D44" s="35"/>
      <c r="E44" s="35"/>
      <c r="F44" s="35"/>
      <c r="G44" s="35"/>
      <c r="H44" s="35"/>
      <c r="I44" s="44">
        <f t="shared" si="4"/>
        <v>0</v>
      </c>
      <c r="J44" s="50">
        <f t="shared" si="2"/>
        <v>0</v>
      </c>
      <c r="K44" s="91">
        <f t="shared" si="3"/>
        <v>0</v>
      </c>
    </row>
  </sheetData>
  <mergeCells count="5">
    <mergeCell ref="A1:K1"/>
    <mergeCell ref="A2:K2"/>
    <mergeCell ref="A5:A7"/>
    <mergeCell ref="B5:B7"/>
    <mergeCell ref="C5:K5"/>
  </mergeCells>
  <pageMargins left="0.7" right="0.7" top="0.75" bottom="0.75" header="0.3" footer="0.3"/>
  <pageSetup paperSize="9" orientation="portrait" r:id="rId1"/>
  <headerFooter>
    <oddHeader>&amp;L&amp;8PEDAGOŠKI FAKULTET&amp;C&amp;8ODSJEK ZA MATEMATIKU I FIZIKU&amp;R&amp;8SMJER ZA MATEMATIKU I INFORMATIKU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Layout" topLeftCell="A5" workbookViewId="0">
      <selection activeCell="H19" sqref="H19"/>
    </sheetView>
  </sheetViews>
  <sheetFormatPr defaultRowHeight="18.75" x14ac:dyDescent="0.25"/>
  <cols>
    <col min="1" max="1" width="4.7109375" style="1" customWidth="1"/>
    <col min="2" max="2" width="21.28515625" style="1" customWidth="1"/>
    <col min="3" max="7" width="6" style="28" customWidth="1"/>
    <col min="8" max="8" width="8.140625" style="41" customWidth="1"/>
    <col min="9" max="9" width="8.140625" style="49" customWidth="1"/>
    <col min="10" max="10" width="8.140625" style="43" customWidth="1"/>
    <col min="11" max="16384" width="9.140625" style="1"/>
  </cols>
  <sheetData>
    <row r="1" spans="1:10" ht="18" x14ac:dyDescent="0.25">
      <c r="A1" s="201" t="s">
        <v>155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8" x14ac:dyDescent="0.25">
      <c r="A2" s="201" t="s">
        <v>238</v>
      </c>
      <c r="B2" s="201"/>
      <c r="C2" s="201"/>
      <c r="D2" s="201"/>
      <c r="E2" s="201"/>
      <c r="F2" s="201"/>
      <c r="G2" s="201"/>
      <c r="H2" s="201"/>
      <c r="I2" s="201"/>
      <c r="J2" s="201"/>
    </row>
    <row r="4" spans="1:10" ht="19.5" thickBot="1" x14ac:dyDescent="0.3"/>
    <row r="5" spans="1:10" ht="15.75" x14ac:dyDescent="0.25">
      <c r="A5" s="202" t="s">
        <v>15</v>
      </c>
      <c r="B5" s="205" t="s">
        <v>67</v>
      </c>
      <c r="C5" s="208" t="s">
        <v>68</v>
      </c>
      <c r="D5" s="208"/>
      <c r="E5" s="208"/>
      <c r="F5" s="208"/>
      <c r="G5" s="208"/>
      <c r="H5" s="208"/>
      <c r="I5" s="208"/>
      <c r="J5" s="209"/>
    </row>
    <row r="6" spans="1:10" ht="15" x14ac:dyDescent="0.25">
      <c r="A6" s="203"/>
      <c r="B6" s="206"/>
      <c r="C6" s="14" t="s">
        <v>25</v>
      </c>
      <c r="D6" s="14" t="s">
        <v>26</v>
      </c>
      <c r="E6" s="14" t="s">
        <v>27</v>
      </c>
      <c r="F6" s="14" t="s">
        <v>30</v>
      </c>
      <c r="G6" s="14" t="s">
        <v>31</v>
      </c>
      <c r="H6" s="14" t="s">
        <v>20</v>
      </c>
      <c r="I6" s="54" t="s">
        <v>23</v>
      </c>
      <c r="J6" s="47" t="s">
        <v>21</v>
      </c>
    </row>
    <row r="7" spans="1:10" ht="15.75" thickBot="1" x14ac:dyDescent="0.3">
      <c r="A7" s="204"/>
      <c r="B7" s="207"/>
      <c r="C7" s="40">
        <v>14</v>
      </c>
      <c r="D7" s="40">
        <v>14</v>
      </c>
      <c r="E7" s="40">
        <v>18</v>
      </c>
      <c r="F7" s="40">
        <v>16</v>
      </c>
      <c r="G7" s="40">
        <v>0</v>
      </c>
      <c r="H7" s="40">
        <v>58</v>
      </c>
      <c r="I7" s="55">
        <v>100</v>
      </c>
      <c r="J7" s="56">
        <v>20</v>
      </c>
    </row>
    <row r="8" spans="1:10" ht="19.5" thickTop="1" x14ac:dyDescent="0.25">
      <c r="A8" s="29" t="s">
        <v>25</v>
      </c>
      <c r="B8" s="30" t="s">
        <v>213</v>
      </c>
      <c r="C8" s="3">
        <v>9</v>
      </c>
      <c r="D8" s="3">
        <v>12</v>
      </c>
      <c r="E8" s="3">
        <v>15</v>
      </c>
      <c r="F8" s="3">
        <v>10</v>
      </c>
      <c r="G8" s="3">
        <v>0</v>
      </c>
      <c r="H8" s="42">
        <f>SUM(C8:G8)</f>
        <v>46</v>
      </c>
      <c r="I8" s="17">
        <f>(H8/$H$7)*100</f>
        <v>79.310344827586206</v>
      </c>
      <c r="J8" s="45">
        <f>IF(I8&lt;60,0,IF(I8 &lt;64.99,12,IF(I8&lt;69.99,13,IF(I8&lt;74.99,14,IF(I8&lt;79.99,15,IF(I8&lt;84.99,16,IF(I8&lt;89.99,17,IF(I8&lt;93.99,18,IF(I8&lt;96.99,19,IF(I8&lt;=100,20,0))))))))))</f>
        <v>15</v>
      </c>
    </row>
    <row r="9" spans="1:10" x14ac:dyDescent="0.25">
      <c r="A9" s="31" t="s">
        <v>26</v>
      </c>
      <c r="B9" s="30" t="s">
        <v>214</v>
      </c>
      <c r="C9" s="26">
        <v>12</v>
      </c>
      <c r="D9" s="26">
        <v>12</v>
      </c>
      <c r="E9" s="26">
        <v>15</v>
      </c>
      <c r="F9" s="26">
        <v>8</v>
      </c>
      <c r="G9" s="26">
        <v>0</v>
      </c>
      <c r="H9" s="42">
        <f t="shared" ref="H9:H33" si="0">SUM(C9:G9)</f>
        <v>47</v>
      </c>
      <c r="I9" s="17">
        <f t="shared" ref="I9:I33" si="1">(H9/$H$7)*100</f>
        <v>81.034482758620683</v>
      </c>
      <c r="J9" s="45">
        <f t="shared" ref="J9:J33" si="2">IF(I9&lt;60,0,IF(I9 &lt;64.99,12,IF(I9&lt;69.99,13,IF(I9&lt;74.99,14,IF(I9&lt;79.99,15,IF(I9&lt;84.99,16,IF(I9&lt;89.99,17,IF(I9&lt;93.99,18,IF(I9&lt;96.99,19,IF(I9&lt;=100,20,0))))))))))</f>
        <v>16</v>
      </c>
    </row>
    <row r="10" spans="1:10" x14ac:dyDescent="0.25">
      <c r="A10" s="31" t="s">
        <v>27</v>
      </c>
      <c r="B10" s="30" t="s">
        <v>215</v>
      </c>
      <c r="C10" s="26">
        <v>10</v>
      </c>
      <c r="D10" s="26">
        <v>9</v>
      </c>
      <c r="E10" s="26">
        <v>13</v>
      </c>
      <c r="F10" s="26">
        <v>6</v>
      </c>
      <c r="G10" s="26">
        <v>0</v>
      </c>
      <c r="H10" s="42">
        <f t="shared" si="0"/>
        <v>38</v>
      </c>
      <c r="I10" s="17">
        <f t="shared" si="1"/>
        <v>65.517241379310349</v>
      </c>
      <c r="J10" s="45">
        <f t="shared" si="2"/>
        <v>13</v>
      </c>
    </row>
    <row r="11" spans="1:10" x14ac:dyDescent="0.25">
      <c r="A11" s="31" t="s">
        <v>30</v>
      </c>
      <c r="B11" s="30" t="s">
        <v>216</v>
      </c>
      <c r="C11" s="26">
        <v>12</v>
      </c>
      <c r="D11" s="26">
        <v>8</v>
      </c>
      <c r="E11" s="26">
        <v>13</v>
      </c>
      <c r="F11" s="26">
        <v>8</v>
      </c>
      <c r="G11" s="26">
        <v>0</v>
      </c>
      <c r="H11" s="42">
        <f t="shared" si="0"/>
        <v>41</v>
      </c>
      <c r="I11" s="17">
        <f t="shared" si="1"/>
        <v>70.689655172413794</v>
      </c>
      <c r="J11" s="45">
        <f t="shared" si="2"/>
        <v>14</v>
      </c>
    </row>
    <row r="12" spans="1:10" x14ac:dyDescent="0.25">
      <c r="A12" s="31" t="s">
        <v>31</v>
      </c>
      <c r="B12" s="30" t="s">
        <v>217</v>
      </c>
      <c r="C12" s="26">
        <v>12</v>
      </c>
      <c r="D12" s="26">
        <v>13</v>
      </c>
      <c r="E12" s="26">
        <v>11</v>
      </c>
      <c r="F12" s="26">
        <v>6</v>
      </c>
      <c r="G12" s="26">
        <v>0</v>
      </c>
      <c r="H12" s="42">
        <f t="shared" si="0"/>
        <v>42</v>
      </c>
      <c r="I12" s="17">
        <f t="shared" si="1"/>
        <v>72.41379310344827</v>
      </c>
      <c r="J12" s="45">
        <f t="shared" si="2"/>
        <v>14</v>
      </c>
    </row>
    <row r="13" spans="1:10" x14ac:dyDescent="0.25">
      <c r="A13" s="31" t="s">
        <v>32</v>
      </c>
      <c r="B13" s="30" t="s">
        <v>218</v>
      </c>
      <c r="C13" s="26">
        <v>9</v>
      </c>
      <c r="D13" s="26">
        <v>5</v>
      </c>
      <c r="E13" s="26">
        <v>4</v>
      </c>
      <c r="F13" s="26">
        <v>2</v>
      </c>
      <c r="G13" s="26">
        <v>0</v>
      </c>
      <c r="H13" s="42">
        <f t="shared" si="0"/>
        <v>20</v>
      </c>
      <c r="I13" s="17">
        <f t="shared" si="1"/>
        <v>34.482758620689658</v>
      </c>
      <c r="J13" s="45">
        <f t="shared" si="2"/>
        <v>0</v>
      </c>
    </row>
    <row r="14" spans="1:10" x14ac:dyDescent="0.25">
      <c r="A14" s="31" t="s">
        <v>33</v>
      </c>
      <c r="B14" s="30" t="s">
        <v>219</v>
      </c>
      <c r="C14" s="26">
        <v>9</v>
      </c>
      <c r="D14" s="26">
        <v>8</v>
      </c>
      <c r="E14" s="26">
        <v>7</v>
      </c>
      <c r="F14" s="26">
        <v>7</v>
      </c>
      <c r="G14" s="26">
        <v>0</v>
      </c>
      <c r="H14" s="42">
        <f t="shared" si="0"/>
        <v>31</v>
      </c>
      <c r="I14" s="17">
        <f t="shared" si="1"/>
        <v>53.448275862068961</v>
      </c>
      <c r="J14" s="45">
        <f t="shared" si="2"/>
        <v>0</v>
      </c>
    </row>
    <row r="15" spans="1:10" x14ac:dyDescent="0.25">
      <c r="A15" s="31" t="s">
        <v>34</v>
      </c>
      <c r="B15" s="30" t="s">
        <v>239</v>
      </c>
      <c r="C15" s="26">
        <v>11</v>
      </c>
      <c r="D15" s="26">
        <v>8</v>
      </c>
      <c r="E15" s="26">
        <v>15</v>
      </c>
      <c r="F15" s="26">
        <v>7</v>
      </c>
      <c r="G15" s="26">
        <v>0</v>
      </c>
      <c r="H15" s="42">
        <f t="shared" si="0"/>
        <v>41</v>
      </c>
      <c r="I15" s="17">
        <f t="shared" si="1"/>
        <v>70.689655172413794</v>
      </c>
      <c r="J15" s="45">
        <f t="shared" si="2"/>
        <v>14</v>
      </c>
    </row>
    <row r="16" spans="1:10" x14ac:dyDescent="0.25">
      <c r="A16" s="31" t="s">
        <v>35</v>
      </c>
      <c r="B16" s="30" t="s">
        <v>220</v>
      </c>
      <c r="C16" s="26">
        <v>12</v>
      </c>
      <c r="D16" s="26">
        <v>13</v>
      </c>
      <c r="E16" s="26">
        <v>16</v>
      </c>
      <c r="F16" s="26">
        <v>8</v>
      </c>
      <c r="G16" s="26">
        <v>0</v>
      </c>
      <c r="H16" s="42">
        <f t="shared" si="0"/>
        <v>49</v>
      </c>
      <c r="I16" s="17">
        <f t="shared" si="1"/>
        <v>84.482758620689651</v>
      </c>
      <c r="J16" s="45">
        <f t="shared" si="2"/>
        <v>16</v>
      </c>
    </row>
    <row r="17" spans="1:10" x14ac:dyDescent="0.25">
      <c r="A17" s="31" t="s">
        <v>37</v>
      </c>
      <c r="B17" s="30" t="s">
        <v>221</v>
      </c>
      <c r="C17" s="26">
        <v>11</v>
      </c>
      <c r="D17" s="26">
        <v>7</v>
      </c>
      <c r="E17" s="26">
        <v>8</v>
      </c>
      <c r="F17" s="26">
        <v>6</v>
      </c>
      <c r="G17" s="26">
        <v>0</v>
      </c>
      <c r="H17" s="42">
        <f t="shared" si="0"/>
        <v>32</v>
      </c>
      <c r="I17" s="17">
        <f t="shared" si="1"/>
        <v>55.172413793103445</v>
      </c>
      <c r="J17" s="45">
        <f t="shared" si="2"/>
        <v>0</v>
      </c>
    </row>
    <row r="18" spans="1:10" x14ac:dyDescent="0.25">
      <c r="A18" s="31" t="s">
        <v>38</v>
      </c>
      <c r="B18" s="30" t="s">
        <v>222</v>
      </c>
      <c r="C18" s="26">
        <v>9</v>
      </c>
      <c r="D18" s="26">
        <v>10</v>
      </c>
      <c r="E18" s="26">
        <v>8</v>
      </c>
      <c r="F18" s="26">
        <v>5</v>
      </c>
      <c r="G18" s="26">
        <v>0</v>
      </c>
      <c r="H18" s="42">
        <f t="shared" si="0"/>
        <v>32</v>
      </c>
      <c r="I18" s="17">
        <f t="shared" si="1"/>
        <v>55.172413793103445</v>
      </c>
      <c r="J18" s="45">
        <f t="shared" si="2"/>
        <v>0</v>
      </c>
    </row>
    <row r="19" spans="1:10" x14ac:dyDescent="0.25">
      <c r="A19" s="31" t="s">
        <v>39</v>
      </c>
      <c r="B19" s="30" t="s">
        <v>223</v>
      </c>
      <c r="C19" s="26">
        <v>13</v>
      </c>
      <c r="D19" s="26">
        <v>14</v>
      </c>
      <c r="E19" s="26">
        <v>16</v>
      </c>
      <c r="F19" s="26">
        <v>9</v>
      </c>
      <c r="G19" s="26">
        <v>0</v>
      </c>
      <c r="H19" s="42">
        <f t="shared" si="0"/>
        <v>52</v>
      </c>
      <c r="I19" s="17">
        <f t="shared" si="1"/>
        <v>89.65517241379311</v>
      </c>
      <c r="J19" s="45">
        <f t="shared" si="2"/>
        <v>17</v>
      </c>
    </row>
    <row r="20" spans="1:10" x14ac:dyDescent="0.25">
      <c r="A20" s="31" t="s">
        <v>40</v>
      </c>
      <c r="B20" s="30" t="s">
        <v>224</v>
      </c>
      <c r="C20" s="26">
        <v>12</v>
      </c>
      <c r="D20" s="26">
        <v>14</v>
      </c>
      <c r="E20" s="26">
        <v>14</v>
      </c>
      <c r="F20" s="26">
        <v>7</v>
      </c>
      <c r="G20" s="26">
        <v>0</v>
      </c>
      <c r="H20" s="42">
        <f t="shared" si="0"/>
        <v>47</v>
      </c>
      <c r="I20" s="17">
        <f t="shared" si="1"/>
        <v>81.034482758620683</v>
      </c>
      <c r="J20" s="45">
        <f t="shared" si="2"/>
        <v>16</v>
      </c>
    </row>
    <row r="21" spans="1:10" x14ac:dyDescent="0.25">
      <c r="A21" s="31" t="s">
        <v>41</v>
      </c>
      <c r="B21" s="30" t="s">
        <v>225</v>
      </c>
      <c r="C21" s="26">
        <v>10</v>
      </c>
      <c r="D21" s="26">
        <v>11</v>
      </c>
      <c r="E21" s="26">
        <v>13</v>
      </c>
      <c r="F21" s="26">
        <v>8</v>
      </c>
      <c r="G21" s="26">
        <v>0</v>
      </c>
      <c r="H21" s="42">
        <f t="shared" si="0"/>
        <v>42</v>
      </c>
      <c r="I21" s="17">
        <f t="shared" si="1"/>
        <v>72.41379310344827</v>
      </c>
      <c r="J21" s="45">
        <f t="shared" si="2"/>
        <v>14</v>
      </c>
    </row>
    <row r="22" spans="1:10" x14ac:dyDescent="0.25">
      <c r="A22" s="31" t="s">
        <v>42</v>
      </c>
      <c r="B22" s="30" t="s">
        <v>226</v>
      </c>
      <c r="C22" s="26">
        <v>4</v>
      </c>
      <c r="D22" s="26">
        <v>1</v>
      </c>
      <c r="E22" s="26">
        <v>7</v>
      </c>
      <c r="F22" s="26">
        <v>4</v>
      </c>
      <c r="G22" s="26">
        <v>0</v>
      </c>
      <c r="H22" s="42">
        <f t="shared" si="0"/>
        <v>16</v>
      </c>
      <c r="I22" s="17">
        <f t="shared" si="1"/>
        <v>27.586206896551722</v>
      </c>
      <c r="J22" s="45">
        <f t="shared" si="2"/>
        <v>0</v>
      </c>
    </row>
    <row r="23" spans="1:10" x14ac:dyDescent="0.25">
      <c r="A23" s="31" t="s">
        <v>44</v>
      </c>
      <c r="B23" s="104" t="s">
        <v>227</v>
      </c>
      <c r="C23" s="26">
        <v>13</v>
      </c>
      <c r="D23" s="26">
        <v>14</v>
      </c>
      <c r="E23" s="26">
        <v>18</v>
      </c>
      <c r="F23" s="26">
        <v>8</v>
      </c>
      <c r="G23" s="26">
        <v>0</v>
      </c>
      <c r="H23" s="98">
        <f t="shared" si="0"/>
        <v>53</v>
      </c>
      <c r="I23" s="105">
        <f t="shared" si="1"/>
        <v>91.379310344827587</v>
      </c>
      <c r="J23" s="45">
        <f t="shared" si="2"/>
        <v>18</v>
      </c>
    </row>
    <row r="24" spans="1:10" x14ac:dyDescent="0.25">
      <c r="A24" s="29" t="s">
        <v>45</v>
      </c>
      <c r="B24" s="30" t="s">
        <v>228</v>
      </c>
      <c r="C24" s="3">
        <v>12</v>
      </c>
      <c r="D24" s="3">
        <v>13</v>
      </c>
      <c r="E24" s="3">
        <v>17</v>
      </c>
      <c r="F24" s="3">
        <v>10</v>
      </c>
      <c r="G24" s="3">
        <v>0</v>
      </c>
      <c r="H24" s="42">
        <f t="shared" si="0"/>
        <v>52</v>
      </c>
      <c r="I24" s="17">
        <f t="shared" si="1"/>
        <v>89.65517241379311</v>
      </c>
      <c r="J24" s="45">
        <f t="shared" si="2"/>
        <v>17</v>
      </c>
    </row>
    <row r="25" spans="1:10" x14ac:dyDescent="0.25">
      <c r="A25" s="31" t="s">
        <v>46</v>
      </c>
      <c r="B25" s="30" t="s">
        <v>229</v>
      </c>
      <c r="C25" s="26">
        <v>11</v>
      </c>
      <c r="D25" s="26">
        <v>6</v>
      </c>
      <c r="E25" s="26">
        <v>9</v>
      </c>
      <c r="F25" s="26">
        <v>7</v>
      </c>
      <c r="G25" s="26">
        <v>0</v>
      </c>
      <c r="H25" s="42">
        <f t="shared" si="0"/>
        <v>33</v>
      </c>
      <c r="I25" s="17">
        <f t="shared" si="1"/>
        <v>56.896551724137936</v>
      </c>
      <c r="J25" s="45">
        <f t="shared" si="2"/>
        <v>0</v>
      </c>
    </row>
    <row r="26" spans="1:10" x14ac:dyDescent="0.25">
      <c r="A26" s="31" t="s">
        <v>48</v>
      </c>
      <c r="B26" s="30" t="s">
        <v>230</v>
      </c>
      <c r="C26" s="26">
        <v>12</v>
      </c>
      <c r="D26" s="26">
        <v>14</v>
      </c>
      <c r="E26" s="26">
        <v>13</v>
      </c>
      <c r="F26" s="26">
        <v>9</v>
      </c>
      <c r="G26" s="26">
        <v>0</v>
      </c>
      <c r="H26" s="42">
        <f t="shared" si="0"/>
        <v>48</v>
      </c>
      <c r="I26" s="17">
        <f t="shared" si="1"/>
        <v>82.758620689655174</v>
      </c>
      <c r="J26" s="45">
        <f t="shared" si="2"/>
        <v>16</v>
      </c>
    </row>
    <row r="27" spans="1:10" x14ac:dyDescent="0.25">
      <c r="A27" s="31" t="s">
        <v>50</v>
      </c>
      <c r="B27" s="30" t="s">
        <v>231</v>
      </c>
      <c r="C27" s="26">
        <v>6</v>
      </c>
      <c r="D27" s="26">
        <v>5</v>
      </c>
      <c r="E27" s="26">
        <v>6</v>
      </c>
      <c r="F27" s="26">
        <v>4</v>
      </c>
      <c r="G27" s="26">
        <v>0</v>
      </c>
      <c r="H27" s="42">
        <f t="shared" si="0"/>
        <v>21</v>
      </c>
      <c r="I27" s="17">
        <f t="shared" si="1"/>
        <v>36.206896551724135</v>
      </c>
      <c r="J27" s="45">
        <f t="shared" si="2"/>
        <v>0</v>
      </c>
    </row>
    <row r="28" spans="1:10" x14ac:dyDescent="0.25">
      <c r="A28" s="31" t="s">
        <v>51</v>
      </c>
      <c r="B28" s="30" t="s">
        <v>232</v>
      </c>
      <c r="C28" s="26">
        <v>12</v>
      </c>
      <c r="D28" s="26">
        <v>12</v>
      </c>
      <c r="E28" s="26">
        <v>14</v>
      </c>
      <c r="F28" s="26">
        <v>9</v>
      </c>
      <c r="G28" s="26">
        <v>0</v>
      </c>
      <c r="H28" s="42">
        <f t="shared" si="0"/>
        <v>47</v>
      </c>
      <c r="I28" s="17">
        <f t="shared" si="1"/>
        <v>81.034482758620683</v>
      </c>
      <c r="J28" s="45">
        <f t="shared" si="2"/>
        <v>16</v>
      </c>
    </row>
    <row r="29" spans="1:10" x14ac:dyDescent="0.25">
      <c r="A29" s="31" t="s">
        <v>60</v>
      </c>
      <c r="B29" s="30" t="s">
        <v>233</v>
      </c>
      <c r="C29" s="26">
        <v>13</v>
      </c>
      <c r="D29" s="26">
        <v>9</v>
      </c>
      <c r="E29" s="26">
        <v>12</v>
      </c>
      <c r="F29" s="26">
        <v>4</v>
      </c>
      <c r="G29" s="26">
        <v>0</v>
      </c>
      <c r="H29" s="42">
        <f t="shared" si="0"/>
        <v>38</v>
      </c>
      <c r="I29" s="17">
        <f t="shared" si="1"/>
        <v>65.517241379310349</v>
      </c>
      <c r="J29" s="45">
        <f t="shared" si="2"/>
        <v>13</v>
      </c>
    </row>
    <row r="30" spans="1:10" x14ac:dyDescent="0.25">
      <c r="A30" s="31" t="s">
        <v>61</v>
      </c>
      <c r="B30" s="30" t="s">
        <v>234</v>
      </c>
      <c r="C30" s="26">
        <v>12</v>
      </c>
      <c r="D30" s="26">
        <v>14</v>
      </c>
      <c r="E30" s="26">
        <v>16</v>
      </c>
      <c r="F30" s="26">
        <v>9</v>
      </c>
      <c r="G30" s="26">
        <v>0</v>
      </c>
      <c r="H30" s="42">
        <f t="shared" si="0"/>
        <v>51</v>
      </c>
      <c r="I30" s="17">
        <f t="shared" si="1"/>
        <v>87.931034482758619</v>
      </c>
      <c r="J30" s="45">
        <f t="shared" si="2"/>
        <v>17</v>
      </c>
    </row>
    <row r="31" spans="1:10" x14ac:dyDescent="0.25">
      <c r="A31" s="31" t="s">
        <v>62</v>
      </c>
      <c r="B31" s="30" t="s">
        <v>235</v>
      </c>
      <c r="C31" s="26">
        <v>6</v>
      </c>
      <c r="D31" s="26">
        <v>4</v>
      </c>
      <c r="E31" s="26">
        <v>12</v>
      </c>
      <c r="F31" s="26">
        <v>4</v>
      </c>
      <c r="G31" s="26">
        <v>0</v>
      </c>
      <c r="H31" s="42">
        <f t="shared" si="0"/>
        <v>26</v>
      </c>
      <c r="I31" s="17">
        <f t="shared" si="1"/>
        <v>44.827586206896555</v>
      </c>
      <c r="J31" s="45">
        <f t="shared" si="2"/>
        <v>0</v>
      </c>
    </row>
    <row r="32" spans="1:10" x14ac:dyDescent="0.25">
      <c r="A32" s="31" t="s">
        <v>63</v>
      </c>
      <c r="B32" s="30" t="s">
        <v>236</v>
      </c>
      <c r="C32" s="26">
        <v>8</v>
      </c>
      <c r="D32" s="26">
        <v>7</v>
      </c>
      <c r="E32" s="26">
        <v>14</v>
      </c>
      <c r="F32" s="26">
        <v>4</v>
      </c>
      <c r="G32" s="26">
        <v>0</v>
      </c>
      <c r="H32" s="42">
        <f t="shared" si="0"/>
        <v>33</v>
      </c>
      <c r="I32" s="17">
        <f t="shared" si="1"/>
        <v>56.896551724137936</v>
      </c>
      <c r="J32" s="45">
        <f t="shared" si="2"/>
        <v>0</v>
      </c>
    </row>
    <row r="33" spans="1:10" x14ac:dyDescent="0.25">
      <c r="A33" s="31" t="s">
        <v>64</v>
      </c>
      <c r="B33" s="30" t="s">
        <v>237</v>
      </c>
      <c r="C33" s="26">
        <v>7</v>
      </c>
      <c r="D33" s="26">
        <v>11</v>
      </c>
      <c r="E33" s="26">
        <v>12</v>
      </c>
      <c r="F33" s="26">
        <v>6</v>
      </c>
      <c r="G33" s="26">
        <v>0</v>
      </c>
      <c r="H33" s="42">
        <f t="shared" si="0"/>
        <v>36</v>
      </c>
      <c r="I33" s="17">
        <f t="shared" si="1"/>
        <v>62.068965517241381</v>
      </c>
      <c r="J33" s="45">
        <f t="shared" si="2"/>
        <v>12</v>
      </c>
    </row>
    <row r="34" spans="1:10" x14ac:dyDescent="0.25">
      <c r="A34" s="31" t="s">
        <v>65</v>
      </c>
      <c r="B34" s="30"/>
      <c r="C34" s="26"/>
      <c r="D34" s="26"/>
      <c r="E34" s="26"/>
      <c r="F34" s="26"/>
      <c r="G34" s="26"/>
      <c r="H34" s="42"/>
      <c r="I34" s="17"/>
      <c r="J34" s="45"/>
    </row>
    <row r="35" spans="1:10" x14ac:dyDescent="0.25">
      <c r="A35" s="31" t="s">
        <v>66</v>
      </c>
      <c r="B35" s="23"/>
      <c r="C35" s="26"/>
      <c r="D35" s="26"/>
      <c r="E35" s="26"/>
      <c r="F35" s="26"/>
      <c r="G35" s="26"/>
      <c r="H35" s="98"/>
      <c r="I35" s="105"/>
      <c r="J35" s="45"/>
    </row>
    <row r="36" spans="1:10" x14ac:dyDescent="0.25">
      <c r="A36" s="31" t="s">
        <v>99</v>
      </c>
      <c r="B36" s="23"/>
      <c r="C36" s="26"/>
      <c r="D36" s="26"/>
      <c r="E36" s="26"/>
      <c r="F36" s="26"/>
      <c r="G36" s="26"/>
      <c r="H36" s="98"/>
      <c r="I36" s="105"/>
      <c r="J36" s="45"/>
    </row>
    <row r="37" spans="1:10" x14ac:dyDescent="0.25">
      <c r="A37" s="31" t="s">
        <v>100</v>
      </c>
      <c r="B37" s="23"/>
      <c r="C37" s="26"/>
      <c r="D37" s="26"/>
      <c r="E37" s="26"/>
      <c r="F37" s="26"/>
      <c r="G37" s="26"/>
      <c r="H37" s="98"/>
      <c r="I37" s="105"/>
      <c r="J37" s="45"/>
    </row>
    <row r="38" spans="1:10" x14ac:dyDescent="0.25">
      <c r="A38" s="31" t="s">
        <v>101</v>
      </c>
      <c r="B38" s="23"/>
      <c r="C38" s="26"/>
      <c r="D38" s="26"/>
      <c r="E38" s="26"/>
      <c r="F38" s="26"/>
      <c r="G38" s="26"/>
      <c r="H38" s="98"/>
      <c r="I38" s="105"/>
      <c r="J38" s="45"/>
    </row>
    <row r="39" spans="1:10" x14ac:dyDescent="0.25">
      <c r="A39" s="31" t="s">
        <v>102</v>
      </c>
      <c r="B39" s="23"/>
      <c r="C39" s="26"/>
      <c r="D39" s="26"/>
      <c r="E39" s="26"/>
      <c r="F39" s="26"/>
      <c r="G39" s="26"/>
      <c r="H39" s="98"/>
      <c r="I39" s="105"/>
      <c r="J39" s="45"/>
    </row>
    <row r="40" spans="1:10" ht="19.5" thickBot="1" x14ac:dyDescent="0.3">
      <c r="A40" s="32" t="s">
        <v>103</v>
      </c>
      <c r="B40" s="34"/>
      <c r="C40" s="35"/>
      <c r="D40" s="35"/>
      <c r="E40" s="35"/>
      <c r="F40" s="35"/>
      <c r="G40" s="35"/>
      <c r="H40" s="44"/>
      <c r="I40" s="50"/>
      <c r="J40" s="91"/>
    </row>
    <row r="41" spans="1:10" ht="19.5" hidden="1" thickBot="1" x14ac:dyDescent="0.3">
      <c r="A41" s="109" t="s">
        <v>66</v>
      </c>
      <c r="B41" s="141"/>
      <c r="C41" s="37"/>
      <c r="D41" s="37"/>
      <c r="E41" s="37"/>
      <c r="F41" s="37"/>
      <c r="G41" s="37"/>
      <c r="H41" s="124">
        <f t="shared" ref="H41:H43" si="3">SUM(C41:G41)</f>
        <v>0</v>
      </c>
      <c r="I41" s="142">
        <f t="shared" ref="I41:I43" si="4">(H41/$H$7)*100</f>
        <v>0</v>
      </c>
      <c r="J41" s="91">
        <f t="shared" ref="J41:J43" si="5">IF(I41&lt;=59.99,0,IF(I41&lt;=65.99,9,IF(I41&lt;=71.99,10,IF(I41&lt;=77.99,11,IF(I41&lt;=83.99,12,IF(I41&lt;=89.99,13,IF(I41&lt;=94.99,14,IF(I41&lt;=100,15))))))))</f>
        <v>0</v>
      </c>
    </row>
    <row r="42" spans="1:10" ht="19.5" hidden="1" thickBot="1" x14ac:dyDescent="0.3">
      <c r="A42" s="32" t="s">
        <v>66</v>
      </c>
      <c r="B42" s="34"/>
      <c r="C42" s="35"/>
      <c r="D42" s="35"/>
      <c r="E42" s="35"/>
      <c r="F42" s="35"/>
      <c r="G42" s="35"/>
      <c r="H42" s="44">
        <f t="shared" si="3"/>
        <v>0</v>
      </c>
      <c r="I42" s="50">
        <f t="shared" si="4"/>
        <v>0</v>
      </c>
      <c r="J42" s="46">
        <f t="shared" si="5"/>
        <v>0</v>
      </c>
    </row>
    <row r="43" spans="1:10" ht="19.5" hidden="1" thickBot="1" x14ac:dyDescent="0.3">
      <c r="A43" s="32" t="s">
        <v>66</v>
      </c>
      <c r="B43" s="34"/>
      <c r="C43" s="35"/>
      <c r="D43" s="35"/>
      <c r="E43" s="35"/>
      <c r="F43" s="35"/>
      <c r="G43" s="35"/>
      <c r="H43" s="44">
        <f t="shared" si="3"/>
        <v>0</v>
      </c>
      <c r="I43" s="50">
        <f t="shared" si="4"/>
        <v>0</v>
      </c>
      <c r="J43" s="46">
        <f t="shared" si="5"/>
        <v>0</v>
      </c>
    </row>
    <row r="44" spans="1:10" x14ac:dyDescent="0.25">
      <c r="A44" s="176" t="s">
        <v>189</v>
      </c>
    </row>
    <row r="45" spans="1:10" x14ac:dyDescent="0.25">
      <c r="A45" s="176" t="s">
        <v>190</v>
      </c>
    </row>
  </sheetData>
  <mergeCells count="5">
    <mergeCell ref="A1:J1"/>
    <mergeCell ref="A2:J2"/>
    <mergeCell ref="A5:A7"/>
    <mergeCell ref="B5:B7"/>
    <mergeCell ref="C5:J5"/>
  </mergeCells>
  <pageMargins left="0.7" right="0.7" top="0.75" bottom="0.75" header="0.3" footer="0.3"/>
  <pageSetup paperSize="9" orientation="portrait" r:id="rId1"/>
  <headerFooter>
    <oddHeader>&amp;L&amp;8PEDAGOŠKI FAKULTET&amp;C&amp;8ODSJEK: PREDŠKOLSKI ODGOJ</oddHeader>
    <oddFooter>&amp;RPredmetni nastavnik: dr.sc.Azra Verlašević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Layout" topLeftCell="A6" workbookViewId="0">
      <selection activeCell="H40" sqref="B8:H40"/>
    </sheetView>
  </sheetViews>
  <sheetFormatPr defaultRowHeight="18.75" x14ac:dyDescent="0.25"/>
  <cols>
    <col min="1" max="1" width="4.7109375" style="1" customWidth="1"/>
    <col min="2" max="2" width="21.28515625" style="1" customWidth="1"/>
    <col min="3" max="7" width="6.42578125" style="28" customWidth="1"/>
    <col min="8" max="8" width="8.28515625" style="41" customWidth="1"/>
    <col min="9" max="9" width="9.140625" style="49"/>
    <col min="10" max="10" width="9.140625" style="43"/>
    <col min="11" max="16384" width="9.140625" style="1"/>
  </cols>
  <sheetData>
    <row r="1" spans="1:10" ht="18" x14ac:dyDescent="0.25">
      <c r="A1" s="201" t="str">
        <f>OPCI_PODACI!C4</f>
        <v>FILMSKA RTV KULTURA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8" x14ac:dyDescent="0.25">
      <c r="A2" s="201" t="s">
        <v>87</v>
      </c>
      <c r="B2" s="201"/>
      <c r="C2" s="201"/>
      <c r="D2" s="201"/>
      <c r="E2" s="201"/>
      <c r="F2" s="201"/>
      <c r="G2" s="201"/>
      <c r="H2" s="201"/>
      <c r="I2" s="201"/>
      <c r="J2" s="201"/>
    </row>
    <row r="4" spans="1:10" ht="19.5" thickBot="1" x14ac:dyDescent="0.3"/>
    <row r="5" spans="1:10" ht="15.75" x14ac:dyDescent="0.25">
      <c r="A5" s="219" t="s">
        <v>15</v>
      </c>
      <c r="B5" s="208" t="s">
        <v>67</v>
      </c>
      <c r="C5" s="208" t="s">
        <v>68</v>
      </c>
      <c r="D5" s="208"/>
      <c r="E5" s="208"/>
      <c r="F5" s="208"/>
      <c r="G5" s="208"/>
      <c r="H5" s="208"/>
      <c r="I5" s="208"/>
      <c r="J5" s="209"/>
    </row>
    <row r="6" spans="1:10" ht="15.75" x14ac:dyDescent="0.25">
      <c r="A6" s="220"/>
      <c r="B6" s="222"/>
      <c r="C6" s="143" t="s">
        <v>25</v>
      </c>
      <c r="D6" s="143" t="s">
        <v>26</v>
      </c>
      <c r="E6" s="143" t="s">
        <v>27</v>
      </c>
      <c r="F6" s="143" t="s">
        <v>30</v>
      </c>
      <c r="G6" s="143" t="s">
        <v>31</v>
      </c>
      <c r="H6" s="144" t="s">
        <v>20</v>
      </c>
      <c r="I6" s="51" t="s">
        <v>23</v>
      </c>
      <c r="J6" s="48" t="s">
        <v>21</v>
      </c>
    </row>
    <row r="7" spans="1:10" ht="15.75" x14ac:dyDescent="0.25">
      <c r="A7" s="220"/>
      <c r="B7" s="222"/>
      <c r="C7" s="143">
        <v>10</v>
      </c>
      <c r="D7" s="143">
        <v>10</v>
      </c>
      <c r="E7" s="143">
        <v>10</v>
      </c>
      <c r="F7" s="143">
        <v>10</v>
      </c>
      <c r="G7" s="143">
        <v>10</v>
      </c>
      <c r="H7" s="143">
        <f>SUM(C7:G7)</f>
        <v>50</v>
      </c>
      <c r="I7" s="51">
        <v>100</v>
      </c>
      <c r="J7" s="48">
        <v>5</v>
      </c>
    </row>
    <row r="8" spans="1:10" x14ac:dyDescent="0.25">
      <c r="A8" s="31" t="s">
        <v>25</v>
      </c>
      <c r="B8" s="23"/>
      <c r="C8" s="26"/>
      <c r="D8" s="26"/>
      <c r="E8" s="26"/>
      <c r="F8" s="26"/>
      <c r="G8" s="26"/>
      <c r="H8" s="143"/>
      <c r="I8" s="105">
        <f>(H8/$H$7)*100</f>
        <v>0</v>
      </c>
      <c r="J8" s="106">
        <f>IF(I8&lt;=50,0,IF(I8&lt;=59.99,1,IF(I8&lt;=69.99,2,IF(I8&lt;=79.99,3,IF(I8 &lt;=89.99,4,IF(I8&lt;=100,5,0))))))</f>
        <v>0</v>
      </c>
    </row>
    <row r="9" spans="1:10" x14ac:dyDescent="0.25">
      <c r="A9" s="31" t="s">
        <v>26</v>
      </c>
      <c r="B9" s="23"/>
      <c r="C9" s="26"/>
      <c r="D9" s="26"/>
      <c r="E9" s="26"/>
      <c r="F9" s="26"/>
      <c r="G9" s="26"/>
      <c r="H9" s="143"/>
      <c r="I9" s="105">
        <f t="shared" ref="I9:I23" si="0">(H9/$H$7)*100</f>
        <v>0</v>
      </c>
      <c r="J9" s="106">
        <f t="shared" ref="J9:J40" si="1">IF(I9&lt;=50,0,IF(I9&lt;=59.99,1,IF(I9&lt;=69.99,2,IF(I9&lt;=79.99,3,IF(I9 &lt;=89.99,4,IF(I9&lt;=100,5,0))))))</f>
        <v>0</v>
      </c>
    </row>
    <row r="10" spans="1:10" x14ac:dyDescent="0.25">
      <c r="A10" s="31" t="s">
        <v>27</v>
      </c>
      <c r="B10" s="23"/>
      <c r="C10" s="26"/>
      <c r="D10" s="26"/>
      <c r="E10" s="26"/>
      <c r="F10" s="26"/>
      <c r="G10" s="26"/>
      <c r="H10" s="143"/>
      <c r="I10" s="105">
        <f t="shared" si="0"/>
        <v>0</v>
      </c>
      <c r="J10" s="106">
        <f t="shared" si="1"/>
        <v>0</v>
      </c>
    </row>
    <row r="11" spans="1:10" x14ac:dyDescent="0.25">
      <c r="A11" s="31" t="s">
        <v>30</v>
      </c>
      <c r="B11" s="23"/>
      <c r="C11" s="26"/>
      <c r="D11" s="26"/>
      <c r="E11" s="26"/>
      <c r="F11" s="26"/>
      <c r="G11" s="26"/>
      <c r="H11" s="143"/>
      <c r="I11" s="105">
        <f t="shared" si="0"/>
        <v>0</v>
      </c>
      <c r="J11" s="106">
        <f t="shared" si="1"/>
        <v>0</v>
      </c>
    </row>
    <row r="12" spans="1:10" x14ac:dyDescent="0.25">
      <c r="A12" s="31" t="s">
        <v>31</v>
      </c>
      <c r="B12" s="23"/>
      <c r="C12" s="26"/>
      <c r="D12" s="26"/>
      <c r="E12" s="26"/>
      <c r="F12" s="26"/>
      <c r="G12" s="26"/>
      <c r="H12" s="143"/>
      <c r="I12" s="105">
        <f t="shared" si="0"/>
        <v>0</v>
      </c>
      <c r="J12" s="106">
        <f t="shared" si="1"/>
        <v>0</v>
      </c>
    </row>
    <row r="13" spans="1:10" x14ac:dyDescent="0.25">
      <c r="A13" s="31" t="s">
        <v>32</v>
      </c>
      <c r="B13" s="23"/>
      <c r="C13" s="26"/>
      <c r="D13" s="26"/>
      <c r="E13" s="26"/>
      <c r="F13" s="26"/>
      <c r="G13" s="26"/>
      <c r="H13" s="143"/>
      <c r="I13" s="105">
        <f t="shared" si="0"/>
        <v>0</v>
      </c>
      <c r="J13" s="106">
        <f t="shared" si="1"/>
        <v>0</v>
      </c>
    </row>
    <row r="14" spans="1:10" x14ac:dyDescent="0.25">
      <c r="A14" s="31" t="s">
        <v>33</v>
      </c>
      <c r="B14" s="23"/>
      <c r="C14" s="26"/>
      <c r="D14" s="26"/>
      <c r="E14" s="26"/>
      <c r="F14" s="26"/>
      <c r="G14" s="26"/>
      <c r="H14" s="143"/>
      <c r="I14" s="105">
        <f t="shared" si="0"/>
        <v>0</v>
      </c>
      <c r="J14" s="106">
        <f t="shared" si="1"/>
        <v>0</v>
      </c>
    </row>
    <row r="15" spans="1:10" x14ac:dyDescent="0.25">
      <c r="A15" s="31" t="s">
        <v>34</v>
      </c>
      <c r="B15" s="23"/>
      <c r="C15" s="26"/>
      <c r="D15" s="26"/>
      <c r="E15" s="26"/>
      <c r="F15" s="26"/>
      <c r="G15" s="26"/>
      <c r="H15" s="143"/>
      <c r="I15" s="105">
        <f t="shared" si="0"/>
        <v>0</v>
      </c>
      <c r="J15" s="106">
        <f t="shared" si="1"/>
        <v>0</v>
      </c>
    </row>
    <row r="16" spans="1:10" x14ac:dyDescent="0.25">
      <c r="A16" s="31" t="s">
        <v>35</v>
      </c>
      <c r="B16" s="23"/>
      <c r="C16" s="26"/>
      <c r="D16" s="26"/>
      <c r="E16" s="26"/>
      <c r="F16" s="26"/>
      <c r="G16" s="26"/>
      <c r="H16" s="143"/>
      <c r="I16" s="105">
        <f t="shared" si="0"/>
        <v>0</v>
      </c>
      <c r="J16" s="106">
        <f t="shared" si="1"/>
        <v>0</v>
      </c>
    </row>
    <row r="17" spans="1:10" x14ac:dyDescent="0.25">
      <c r="A17" s="31" t="s">
        <v>37</v>
      </c>
      <c r="B17" s="23"/>
      <c r="C17" s="26"/>
      <c r="D17" s="26"/>
      <c r="E17" s="26"/>
      <c r="F17" s="26"/>
      <c r="G17" s="26"/>
      <c r="H17" s="143"/>
      <c r="I17" s="105">
        <f t="shared" si="0"/>
        <v>0</v>
      </c>
      <c r="J17" s="106">
        <f t="shared" si="1"/>
        <v>0</v>
      </c>
    </row>
    <row r="18" spans="1:10" x14ac:dyDescent="0.25">
      <c r="A18" s="31" t="s">
        <v>38</v>
      </c>
      <c r="B18" s="23"/>
      <c r="C18" s="26"/>
      <c r="D18" s="26"/>
      <c r="E18" s="26"/>
      <c r="F18" s="26"/>
      <c r="G18" s="26"/>
      <c r="H18" s="143"/>
      <c r="I18" s="105" t="s">
        <v>152</v>
      </c>
      <c r="J18" s="106" t="s">
        <v>152</v>
      </c>
    </row>
    <row r="19" spans="1:10" x14ac:dyDescent="0.25">
      <c r="A19" s="31" t="s">
        <v>39</v>
      </c>
      <c r="B19" s="23"/>
      <c r="C19" s="26"/>
      <c r="D19" s="26"/>
      <c r="E19" s="26"/>
      <c r="F19" s="26"/>
      <c r="G19" s="26"/>
      <c r="H19" s="143"/>
      <c r="I19" s="105" t="s">
        <v>152</v>
      </c>
      <c r="J19" s="106" t="s">
        <v>152</v>
      </c>
    </row>
    <row r="20" spans="1:10" x14ac:dyDescent="0.25">
      <c r="A20" s="31" t="s">
        <v>40</v>
      </c>
      <c r="B20" s="23"/>
      <c r="C20" s="26"/>
      <c r="D20" s="26"/>
      <c r="E20" s="26"/>
      <c r="F20" s="26"/>
      <c r="G20" s="26"/>
      <c r="H20" s="143"/>
      <c r="I20" s="105">
        <f t="shared" si="0"/>
        <v>0</v>
      </c>
      <c r="J20" s="106">
        <f t="shared" si="1"/>
        <v>0</v>
      </c>
    </row>
    <row r="21" spans="1:10" x14ac:dyDescent="0.25">
      <c r="A21" s="31" t="s">
        <v>41</v>
      </c>
      <c r="B21" s="23"/>
      <c r="C21" s="26"/>
      <c r="D21" s="26"/>
      <c r="E21" s="26"/>
      <c r="F21" s="26"/>
      <c r="G21" s="26"/>
      <c r="H21" s="143"/>
      <c r="I21" s="105">
        <f t="shared" si="0"/>
        <v>0</v>
      </c>
      <c r="J21" s="106">
        <f t="shared" si="1"/>
        <v>0</v>
      </c>
    </row>
    <row r="22" spans="1:10" x14ac:dyDescent="0.25">
      <c r="A22" s="31" t="s">
        <v>42</v>
      </c>
      <c r="B22" s="23"/>
      <c r="C22" s="26"/>
      <c r="D22" s="26"/>
      <c r="E22" s="26"/>
      <c r="F22" s="26"/>
      <c r="G22" s="26"/>
      <c r="H22" s="143"/>
      <c r="I22" s="105">
        <f t="shared" si="0"/>
        <v>0</v>
      </c>
      <c r="J22" s="106">
        <f t="shared" si="1"/>
        <v>0</v>
      </c>
    </row>
    <row r="23" spans="1:10" x14ac:dyDescent="0.25">
      <c r="A23" s="31" t="s">
        <v>44</v>
      </c>
      <c r="B23" s="23"/>
      <c r="C23" s="26"/>
      <c r="D23" s="26"/>
      <c r="E23" s="26"/>
      <c r="F23" s="26"/>
      <c r="G23" s="26"/>
      <c r="H23" s="143"/>
      <c r="I23" s="105">
        <f t="shared" si="0"/>
        <v>0</v>
      </c>
      <c r="J23" s="106">
        <f t="shared" si="1"/>
        <v>0</v>
      </c>
    </row>
    <row r="24" spans="1:10" x14ac:dyDescent="0.25">
      <c r="A24" s="31" t="s">
        <v>45</v>
      </c>
      <c r="B24" s="23"/>
      <c r="C24" s="26"/>
      <c r="D24" s="26"/>
      <c r="E24" s="26"/>
      <c r="F24" s="26"/>
      <c r="G24" s="26"/>
      <c r="H24" s="143"/>
      <c r="I24" s="105">
        <f t="shared" ref="I24:I33" si="2">(H24/$H$7)*100</f>
        <v>0</v>
      </c>
      <c r="J24" s="106">
        <f t="shared" si="1"/>
        <v>0</v>
      </c>
    </row>
    <row r="25" spans="1:10" x14ac:dyDescent="0.25">
      <c r="A25" s="31" t="s">
        <v>46</v>
      </c>
      <c r="B25" s="23"/>
      <c r="C25" s="26"/>
      <c r="D25" s="26"/>
      <c r="E25" s="26"/>
      <c r="F25" s="26"/>
      <c r="G25" s="26"/>
      <c r="H25" s="143"/>
      <c r="I25" s="105">
        <f t="shared" si="2"/>
        <v>0</v>
      </c>
      <c r="J25" s="106">
        <f t="shared" si="1"/>
        <v>0</v>
      </c>
    </row>
    <row r="26" spans="1:10" x14ac:dyDescent="0.25">
      <c r="A26" s="31" t="s">
        <v>48</v>
      </c>
      <c r="B26" s="23"/>
      <c r="C26" s="26"/>
      <c r="D26" s="26"/>
      <c r="E26" s="26"/>
      <c r="F26" s="26"/>
      <c r="G26" s="26"/>
      <c r="H26" s="143"/>
      <c r="I26" s="105">
        <f t="shared" si="2"/>
        <v>0</v>
      </c>
      <c r="J26" s="106">
        <f t="shared" si="1"/>
        <v>0</v>
      </c>
    </row>
    <row r="27" spans="1:10" x14ac:dyDescent="0.25">
      <c r="A27" s="31" t="s">
        <v>50</v>
      </c>
      <c r="B27" s="23"/>
      <c r="C27" s="26"/>
      <c r="D27" s="26"/>
      <c r="E27" s="26"/>
      <c r="F27" s="26"/>
      <c r="G27" s="26"/>
      <c r="H27" s="143"/>
      <c r="I27" s="105">
        <f t="shared" si="2"/>
        <v>0</v>
      </c>
      <c r="J27" s="106">
        <f t="shared" si="1"/>
        <v>0</v>
      </c>
    </row>
    <row r="28" spans="1:10" x14ac:dyDescent="0.25">
      <c r="A28" s="31" t="s">
        <v>51</v>
      </c>
      <c r="B28" s="23"/>
      <c r="C28" s="26"/>
      <c r="D28" s="26"/>
      <c r="E28" s="26"/>
      <c r="F28" s="26"/>
      <c r="G28" s="26"/>
      <c r="H28" s="143"/>
      <c r="I28" s="105" t="s">
        <v>152</v>
      </c>
      <c r="J28" s="106" t="s">
        <v>152</v>
      </c>
    </row>
    <row r="29" spans="1:10" x14ac:dyDescent="0.25">
      <c r="A29" s="31" t="s">
        <v>60</v>
      </c>
      <c r="B29" s="23"/>
      <c r="C29" s="26"/>
      <c r="D29" s="26"/>
      <c r="E29" s="26"/>
      <c r="F29" s="26"/>
      <c r="G29" s="26"/>
      <c r="H29" s="143"/>
      <c r="I29" s="105">
        <f t="shared" si="2"/>
        <v>0</v>
      </c>
      <c r="J29" s="106">
        <f t="shared" si="1"/>
        <v>0</v>
      </c>
    </row>
    <row r="30" spans="1:10" x14ac:dyDescent="0.25">
      <c r="A30" s="31" t="s">
        <v>61</v>
      </c>
      <c r="B30" s="23"/>
      <c r="C30" s="26"/>
      <c r="D30" s="26"/>
      <c r="E30" s="26"/>
      <c r="F30" s="26"/>
      <c r="G30" s="26"/>
      <c r="H30" s="143"/>
      <c r="I30" s="105">
        <f t="shared" si="2"/>
        <v>0</v>
      </c>
      <c r="J30" s="106">
        <f t="shared" si="1"/>
        <v>0</v>
      </c>
    </row>
    <row r="31" spans="1:10" x14ac:dyDescent="0.25">
      <c r="A31" s="31" t="s">
        <v>62</v>
      </c>
      <c r="B31" s="23"/>
      <c r="C31" s="26"/>
      <c r="D31" s="26"/>
      <c r="E31" s="26"/>
      <c r="F31" s="26"/>
      <c r="G31" s="26"/>
      <c r="H31" s="143"/>
      <c r="I31" s="105">
        <f t="shared" si="2"/>
        <v>0</v>
      </c>
      <c r="J31" s="106">
        <f t="shared" si="1"/>
        <v>0</v>
      </c>
    </row>
    <row r="32" spans="1:10" x14ac:dyDescent="0.25">
      <c r="A32" s="31" t="s">
        <v>63</v>
      </c>
      <c r="B32" s="23"/>
      <c r="C32" s="26"/>
      <c r="D32" s="26"/>
      <c r="E32" s="26"/>
      <c r="F32" s="26"/>
      <c r="G32" s="26"/>
      <c r="H32" s="143"/>
      <c r="I32" s="105">
        <f t="shared" si="2"/>
        <v>0</v>
      </c>
      <c r="J32" s="106">
        <f t="shared" si="1"/>
        <v>0</v>
      </c>
    </row>
    <row r="33" spans="1:10" x14ac:dyDescent="0.25">
      <c r="A33" s="31" t="s">
        <v>64</v>
      </c>
      <c r="B33" s="23"/>
      <c r="C33" s="26"/>
      <c r="D33" s="26"/>
      <c r="E33" s="26"/>
      <c r="F33" s="26"/>
      <c r="G33" s="26"/>
      <c r="H33" s="143"/>
      <c r="I33" s="105">
        <f t="shared" si="2"/>
        <v>0</v>
      </c>
      <c r="J33" s="106">
        <f t="shared" si="1"/>
        <v>0</v>
      </c>
    </row>
    <row r="34" spans="1:10" x14ac:dyDescent="0.25">
      <c r="A34" s="31" t="s">
        <v>65</v>
      </c>
      <c r="B34" s="23"/>
      <c r="C34" s="26"/>
      <c r="D34" s="26"/>
      <c r="E34" s="26"/>
      <c r="F34" s="26"/>
      <c r="G34" s="26"/>
      <c r="H34" s="143"/>
      <c r="I34" s="105" t="s">
        <v>152</v>
      </c>
      <c r="J34" s="106" t="s">
        <v>152</v>
      </c>
    </row>
    <row r="35" spans="1:10" x14ac:dyDescent="0.25">
      <c r="A35" s="31" t="s">
        <v>66</v>
      </c>
      <c r="B35" s="23"/>
      <c r="C35" s="26"/>
      <c r="D35" s="26"/>
      <c r="E35" s="26"/>
      <c r="F35" s="26"/>
      <c r="G35" s="26"/>
      <c r="H35" s="143"/>
      <c r="I35" s="105" t="s">
        <v>152</v>
      </c>
      <c r="J35" s="106" t="s">
        <v>152</v>
      </c>
    </row>
    <row r="36" spans="1:10" x14ac:dyDescent="0.25">
      <c r="A36" s="31" t="s">
        <v>99</v>
      </c>
      <c r="B36" s="23"/>
      <c r="C36" s="26"/>
      <c r="D36" s="26"/>
      <c r="E36" s="26"/>
      <c r="F36" s="26"/>
      <c r="G36" s="26"/>
      <c r="H36" s="143"/>
      <c r="I36" s="105">
        <f t="shared" ref="I36:I40" si="3">(H36/$H$7)*100</f>
        <v>0</v>
      </c>
      <c r="J36" s="106">
        <f t="shared" si="1"/>
        <v>0</v>
      </c>
    </row>
    <row r="37" spans="1:10" x14ac:dyDescent="0.25">
      <c r="A37" s="31" t="s">
        <v>100</v>
      </c>
      <c r="B37" s="23"/>
      <c r="C37" s="26"/>
      <c r="D37" s="26"/>
      <c r="E37" s="26"/>
      <c r="F37" s="26"/>
      <c r="G37" s="26"/>
      <c r="H37" s="143"/>
      <c r="I37" s="105">
        <f t="shared" si="3"/>
        <v>0</v>
      </c>
      <c r="J37" s="106">
        <f t="shared" si="1"/>
        <v>0</v>
      </c>
    </row>
    <row r="38" spans="1:10" x14ac:dyDescent="0.25">
      <c r="A38" s="31" t="s">
        <v>101</v>
      </c>
      <c r="B38" s="23"/>
      <c r="C38" s="26"/>
      <c r="D38" s="26"/>
      <c r="E38" s="26"/>
      <c r="F38" s="26"/>
      <c r="G38" s="26"/>
      <c r="H38" s="143"/>
      <c r="I38" s="105" t="s">
        <v>152</v>
      </c>
      <c r="J38" s="106" t="s">
        <v>152</v>
      </c>
    </row>
    <row r="39" spans="1:10" x14ac:dyDescent="0.25">
      <c r="A39" s="31" t="s">
        <v>102</v>
      </c>
      <c r="B39" s="23"/>
      <c r="C39" s="26"/>
      <c r="D39" s="26"/>
      <c r="E39" s="26"/>
      <c r="F39" s="26"/>
      <c r="G39" s="26"/>
      <c r="H39" s="143"/>
      <c r="I39" s="105">
        <f t="shared" si="3"/>
        <v>0</v>
      </c>
      <c r="J39" s="106">
        <f t="shared" si="1"/>
        <v>0</v>
      </c>
    </row>
    <row r="40" spans="1:10" ht="19.5" thickBot="1" x14ac:dyDescent="0.3">
      <c r="A40" s="32" t="s">
        <v>103</v>
      </c>
      <c r="B40" s="34"/>
      <c r="C40" s="35"/>
      <c r="D40" s="35"/>
      <c r="E40" s="35"/>
      <c r="F40" s="35"/>
      <c r="G40" s="35"/>
      <c r="H40" s="44"/>
      <c r="I40" s="50">
        <f t="shared" si="3"/>
        <v>0</v>
      </c>
      <c r="J40" s="46">
        <f t="shared" si="1"/>
        <v>0</v>
      </c>
    </row>
  </sheetData>
  <mergeCells count="5">
    <mergeCell ref="A1:J1"/>
    <mergeCell ref="A2:J2"/>
    <mergeCell ref="A5:A7"/>
    <mergeCell ref="B5:B7"/>
    <mergeCell ref="C5:J5"/>
  </mergeCells>
  <pageMargins left="0.7" right="0.7" top="0.75" bottom="0.75" header="0.3" footer="0.3"/>
  <pageSetup paperSize="9" orientation="portrait" r:id="rId1"/>
  <headerFooter>
    <oddHeader>&amp;L&amp;8PEDAGOŠKI FAKULTET&amp;C&amp;8ODSJEK ZA MATEMATIKU I FIZIKU&amp;R&amp;8SMJER ZA MATEMATIKU I INFORMATIKU</oddHeader>
    <oddFooter>&amp;RPredmetni nastavnik: doc. dr. sc. Bećo Pehlivanović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view="pageLayout" workbookViewId="0">
      <selection activeCell="H7" sqref="H7"/>
    </sheetView>
  </sheetViews>
  <sheetFormatPr defaultRowHeight="18.75" x14ac:dyDescent="0.25"/>
  <cols>
    <col min="1" max="1" width="4.7109375" style="1" customWidth="1"/>
    <col min="2" max="2" width="21.28515625" style="1" customWidth="1"/>
    <col min="3" max="8" width="6" style="28" customWidth="1"/>
    <col min="9" max="9" width="6" style="28" hidden="1" customWidth="1"/>
    <col min="10" max="10" width="9.5703125" style="41" customWidth="1"/>
    <col min="11" max="11" width="9.5703125" style="49" customWidth="1"/>
    <col min="12" max="12" width="9.5703125" style="43" customWidth="1"/>
    <col min="13" max="16384" width="9.140625" style="1"/>
  </cols>
  <sheetData>
    <row r="1" spans="1:12" ht="18" x14ac:dyDescent="0.25">
      <c r="A1" s="201" t="str">
        <f>OPCI_PODACI!C4</f>
        <v>FILMSKA RTV KULTURA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ht="18" x14ac:dyDescent="0.25">
      <c r="A2" s="201" t="s">
        <v>247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4" spans="1:12" ht="19.5" thickBot="1" x14ac:dyDescent="0.3"/>
    <row r="5" spans="1:12" ht="15.75" x14ac:dyDescent="0.25">
      <c r="A5" s="202" t="s">
        <v>15</v>
      </c>
      <c r="B5" s="205" t="s">
        <v>67</v>
      </c>
      <c r="C5" s="208" t="s">
        <v>68</v>
      </c>
      <c r="D5" s="208"/>
      <c r="E5" s="208"/>
      <c r="F5" s="208"/>
      <c r="G5" s="208"/>
      <c r="H5" s="208"/>
      <c r="I5" s="208"/>
      <c r="J5" s="208"/>
      <c r="K5" s="208"/>
      <c r="L5" s="209"/>
    </row>
    <row r="6" spans="1:12" ht="15" x14ac:dyDescent="0.25">
      <c r="A6" s="203"/>
      <c r="B6" s="206"/>
      <c r="C6" s="14" t="s">
        <v>25</v>
      </c>
      <c r="D6" s="14" t="s">
        <v>26</v>
      </c>
      <c r="E6" s="14" t="s">
        <v>27</v>
      </c>
      <c r="F6" s="14" t="s">
        <v>30</v>
      </c>
      <c r="G6" s="14" t="s">
        <v>31</v>
      </c>
      <c r="H6" s="14" t="s">
        <v>32</v>
      </c>
      <c r="I6" s="14" t="s">
        <v>31</v>
      </c>
      <c r="J6" s="14" t="s">
        <v>20</v>
      </c>
      <c r="K6" s="54" t="s">
        <v>23</v>
      </c>
      <c r="L6" s="47" t="s">
        <v>21</v>
      </c>
    </row>
    <row r="7" spans="1:12" ht="15.75" thickBot="1" x14ac:dyDescent="0.3">
      <c r="A7" s="204"/>
      <c r="B7" s="207"/>
      <c r="C7" s="40">
        <v>13</v>
      </c>
      <c r="D7" s="40">
        <v>12</v>
      </c>
      <c r="E7" s="40">
        <v>12</v>
      </c>
      <c r="F7" s="40">
        <v>15</v>
      </c>
      <c r="G7" s="40">
        <v>12</v>
      </c>
      <c r="H7" s="40">
        <v>30</v>
      </c>
      <c r="I7" s="40"/>
      <c r="J7" s="40">
        <f>SUM(C7:I7)</f>
        <v>94</v>
      </c>
      <c r="K7" s="55">
        <v>100</v>
      </c>
      <c r="L7" s="56">
        <v>20</v>
      </c>
    </row>
    <row r="8" spans="1:12" ht="20.25" thickTop="1" thickBot="1" x14ac:dyDescent="0.3">
      <c r="A8" s="29" t="s">
        <v>25</v>
      </c>
      <c r="B8" s="30" t="s">
        <v>213</v>
      </c>
      <c r="C8" s="3">
        <v>12</v>
      </c>
      <c r="D8" s="3">
        <v>12</v>
      </c>
      <c r="E8" s="3">
        <v>12</v>
      </c>
      <c r="F8" s="3">
        <v>8</v>
      </c>
      <c r="G8" s="3">
        <v>7</v>
      </c>
      <c r="H8" s="3">
        <v>19</v>
      </c>
      <c r="I8" s="3"/>
      <c r="J8" s="40">
        <f t="shared" ref="J8:J40" si="0">SUM(C8:I8)</f>
        <v>70</v>
      </c>
      <c r="K8" s="17">
        <f t="shared" ref="K8:K40" si="1">(J8/$J$7)*100</f>
        <v>74.468085106382972</v>
      </c>
      <c r="L8" s="45">
        <f t="shared" ref="L8:L40" si="2">IF(K8&lt;60,0,IF(K8 &lt;64.99,12,IF(K8&lt;69.99,13,IF(K8&lt;74.99,14,IF(K8&lt;79.99,15,IF(K8&lt;84.99,16,IF(K8&lt;89.99,17,IF(K8&lt;93.99,18,IF(K8&lt;96.99,19,IF(K8&lt;=100,20,0))))))))))</f>
        <v>14</v>
      </c>
    </row>
    <row r="9" spans="1:12" ht="20.25" thickTop="1" thickBot="1" x14ac:dyDescent="0.3">
      <c r="A9" s="31" t="s">
        <v>26</v>
      </c>
      <c r="B9" s="30" t="s">
        <v>214</v>
      </c>
      <c r="C9" s="26">
        <v>13</v>
      </c>
      <c r="D9" s="26">
        <v>11</v>
      </c>
      <c r="E9" s="26">
        <v>11</v>
      </c>
      <c r="F9" s="26">
        <v>11</v>
      </c>
      <c r="G9" s="26">
        <v>10</v>
      </c>
      <c r="H9" s="26">
        <v>28</v>
      </c>
      <c r="I9" s="26"/>
      <c r="J9" s="40">
        <f t="shared" si="0"/>
        <v>84</v>
      </c>
      <c r="K9" s="17">
        <f t="shared" si="1"/>
        <v>89.361702127659569</v>
      </c>
      <c r="L9" s="45">
        <f t="shared" si="2"/>
        <v>17</v>
      </c>
    </row>
    <row r="10" spans="1:12" ht="20.25" thickTop="1" thickBot="1" x14ac:dyDescent="0.3">
      <c r="A10" s="31" t="s">
        <v>27</v>
      </c>
      <c r="B10" s="30" t="s">
        <v>215</v>
      </c>
      <c r="C10" s="26">
        <v>12</v>
      </c>
      <c r="D10" s="26">
        <v>4</v>
      </c>
      <c r="E10" s="26">
        <v>7</v>
      </c>
      <c r="F10" s="26">
        <v>3</v>
      </c>
      <c r="G10" s="26">
        <v>5</v>
      </c>
      <c r="H10" s="26">
        <v>19</v>
      </c>
      <c r="I10" s="26"/>
      <c r="J10" s="40">
        <f t="shared" si="0"/>
        <v>50</v>
      </c>
      <c r="K10" s="17">
        <f t="shared" si="1"/>
        <v>53.191489361702125</v>
      </c>
      <c r="L10" s="45">
        <f t="shared" si="2"/>
        <v>0</v>
      </c>
    </row>
    <row r="11" spans="1:12" ht="20.25" thickTop="1" thickBot="1" x14ac:dyDescent="0.3">
      <c r="A11" s="31" t="s">
        <v>30</v>
      </c>
      <c r="B11" s="30" t="s">
        <v>216</v>
      </c>
      <c r="C11" s="26">
        <v>11</v>
      </c>
      <c r="D11" s="26">
        <v>8</v>
      </c>
      <c r="E11" s="26">
        <v>4</v>
      </c>
      <c r="F11" s="26">
        <v>6</v>
      </c>
      <c r="G11" s="26">
        <v>4</v>
      </c>
      <c r="H11" s="26">
        <v>18</v>
      </c>
      <c r="I11" s="26"/>
      <c r="J11" s="40">
        <f t="shared" si="0"/>
        <v>51</v>
      </c>
      <c r="K11" s="17">
        <f t="shared" si="1"/>
        <v>54.255319148936167</v>
      </c>
      <c r="L11" s="45">
        <f t="shared" si="2"/>
        <v>0</v>
      </c>
    </row>
    <row r="12" spans="1:12" ht="20.25" thickTop="1" thickBot="1" x14ac:dyDescent="0.3">
      <c r="A12" s="31" t="s">
        <v>31</v>
      </c>
      <c r="B12" s="30" t="s">
        <v>217</v>
      </c>
      <c r="C12" s="26">
        <v>12</v>
      </c>
      <c r="D12" s="26">
        <v>11</v>
      </c>
      <c r="E12" s="26">
        <v>11</v>
      </c>
      <c r="F12" s="26">
        <v>10</v>
      </c>
      <c r="G12" s="26">
        <v>7</v>
      </c>
      <c r="H12" s="26">
        <v>19</v>
      </c>
      <c r="I12" s="26"/>
      <c r="J12" s="40">
        <f t="shared" si="0"/>
        <v>70</v>
      </c>
      <c r="K12" s="17">
        <f t="shared" si="1"/>
        <v>74.468085106382972</v>
      </c>
      <c r="L12" s="45">
        <f t="shared" si="2"/>
        <v>14</v>
      </c>
    </row>
    <row r="13" spans="1:12" ht="20.25" thickTop="1" thickBot="1" x14ac:dyDescent="0.3">
      <c r="A13" s="31" t="s">
        <v>32</v>
      </c>
      <c r="B13" s="30" t="s">
        <v>218</v>
      </c>
      <c r="C13" s="26">
        <v>9</v>
      </c>
      <c r="D13" s="26">
        <v>3</v>
      </c>
      <c r="E13" s="26">
        <v>5</v>
      </c>
      <c r="F13" s="26">
        <v>3</v>
      </c>
      <c r="G13" s="26">
        <v>1</v>
      </c>
      <c r="H13" s="26">
        <v>15</v>
      </c>
      <c r="I13" s="26"/>
      <c r="J13" s="40">
        <f t="shared" si="0"/>
        <v>36</v>
      </c>
      <c r="K13" s="17">
        <f t="shared" si="1"/>
        <v>38.297872340425535</v>
      </c>
      <c r="L13" s="45">
        <f t="shared" si="2"/>
        <v>0</v>
      </c>
    </row>
    <row r="14" spans="1:12" ht="20.25" thickTop="1" thickBot="1" x14ac:dyDescent="0.3">
      <c r="A14" s="31" t="s">
        <v>33</v>
      </c>
      <c r="B14" s="30" t="s">
        <v>219</v>
      </c>
      <c r="C14" s="26">
        <v>12</v>
      </c>
      <c r="D14" s="26">
        <v>11</v>
      </c>
      <c r="E14" s="26">
        <v>11</v>
      </c>
      <c r="F14" s="26">
        <v>6</v>
      </c>
      <c r="G14" s="26">
        <v>5</v>
      </c>
      <c r="H14" s="26">
        <v>18</v>
      </c>
      <c r="I14" s="26"/>
      <c r="J14" s="40">
        <f t="shared" si="0"/>
        <v>63</v>
      </c>
      <c r="K14" s="17">
        <f t="shared" si="1"/>
        <v>67.021276595744681</v>
      </c>
      <c r="L14" s="45">
        <f t="shared" si="2"/>
        <v>13</v>
      </c>
    </row>
    <row r="15" spans="1:12" ht="20.25" thickTop="1" thickBot="1" x14ac:dyDescent="0.3">
      <c r="A15" s="31" t="s">
        <v>34</v>
      </c>
      <c r="B15" s="30" t="s">
        <v>239</v>
      </c>
      <c r="C15" s="26">
        <v>11</v>
      </c>
      <c r="D15" s="26">
        <v>11</v>
      </c>
      <c r="E15" s="26">
        <v>10</v>
      </c>
      <c r="F15" s="26">
        <v>2</v>
      </c>
      <c r="G15" s="26">
        <v>3</v>
      </c>
      <c r="H15" s="26">
        <v>19</v>
      </c>
      <c r="I15" s="26"/>
      <c r="J15" s="40">
        <f t="shared" si="0"/>
        <v>56</v>
      </c>
      <c r="K15" s="17">
        <f t="shared" si="1"/>
        <v>59.574468085106382</v>
      </c>
      <c r="L15" s="45">
        <f t="shared" si="2"/>
        <v>0</v>
      </c>
    </row>
    <row r="16" spans="1:12" ht="20.25" thickTop="1" thickBot="1" x14ac:dyDescent="0.3">
      <c r="A16" s="31" t="s">
        <v>35</v>
      </c>
      <c r="B16" s="30" t="s">
        <v>220</v>
      </c>
      <c r="C16" s="26">
        <v>13</v>
      </c>
      <c r="D16" s="26">
        <v>9</v>
      </c>
      <c r="E16" s="26">
        <v>9</v>
      </c>
      <c r="F16" s="26">
        <v>7</v>
      </c>
      <c r="G16" s="26">
        <v>7</v>
      </c>
      <c r="H16" s="26">
        <v>12</v>
      </c>
      <c r="I16" s="26"/>
      <c r="J16" s="40">
        <f t="shared" si="0"/>
        <v>57</v>
      </c>
      <c r="K16" s="17">
        <f t="shared" si="1"/>
        <v>60.638297872340431</v>
      </c>
      <c r="L16" s="45">
        <f t="shared" si="2"/>
        <v>12</v>
      </c>
    </row>
    <row r="17" spans="1:12" ht="20.25" thickTop="1" thickBot="1" x14ac:dyDescent="0.3">
      <c r="A17" s="31" t="s">
        <v>37</v>
      </c>
      <c r="B17" s="30" t="s">
        <v>221</v>
      </c>
      <c r="C17" s="26">
        <v>9</v>
      </c>
      <c r="D17" s="26">
        <v>10</v>
      </c>
      <c r="E17" s="26">
        <v>11</v>
      </c>
      <c r="F17" s="26">
        <v>3</v>
      </c>
      <c r="G17" s="26">
        <v>5</v>
      </c>
      <c r="H17" s="26">
        <v>11</v>
      </c>
      <c r="I17" s="26"/>
      <c r="J17" s="40">
        <f t="shared" si="0"/>
        <v>49</v>
      </c>
      <c r="K17" s="17">
        <f t="shared" si="1"/>
        <v>52.12765957446809</v>
      </c>
      <c r="L17" s="45">
        <f t="shared" si="2"/>
        <v>0</v>
      </c>
    </row>
    <row r="18" spans="1:12" ht="20.25" thickTop="1" thickBot="1" x14ac:dyDescent="0.3">
      <c r="A18" s="31" t="s">
        <v>38</v>
      </c>
      <c r="B18" s="30" t="s">
        <v>222</v>
      </c>
      <c r="C18" s="26">
        <v>12</v>
      </c>
      <c r="D18" s="26">
        <v>11</v>
      </c>
      <c r="E18" s="26">
        <v>11</v>
      </c>
      <c r="F18" s="26">
        <v>7</v>
      </c>
      <c r="G18" s="26">
        <v>7</v>
      </c>
      <c r="H18" s="26">
        <v>23</v>
      </c>
      <c r="I18" s="26"/>
      <c r="J18" s="40">
        <f t="shared" si="0"/>
        <v>71</v>
      </c>
      <c r="K18" s="17">
        <f t="shared" si="1"/>
        <v>75.531914893617028</v>
      </c>
      <c r="L18" s="45">
        <f t="shared" si="2"/>
        <v>15</v>
      </c>
    </row>
    <row r="19" spans="1:12" ht="20.25" thickTop="1" thickBot="1" x14ac:dyDescent="0.3">
      <c r="A19" s="31" t="s">
        <v>39</v>
      </c>
      <c r="B19" s="30" t="s">
        <v>223</v>
      </c>
      <c r="C19" s="26">
        <v>12</v>
      </c>
      <c r="D19" s="26">
        <v>11</v>
      </c>
      <c r="E19" s="26">
        <v>9</v>
      </c>
      <c r="F19" s="26">
        <v>11</v>
      </c>
      <c r="G19" s="26">
        <v>9</v>
      </c>
      <c r="H19" s="26">
        <v>25</v>
      </c>
      <c r="I19" s="26"/>
      <c r="J19" s="40">
        <f t="shared" si="0"/>
        <v>77</v>
      </c>
      <c r="K19" s="17">
        <f t="shared" si="1"/>
        <v>81.914893617021278</v>
      </c>
      <c r="L19" s="45">
        <f t="shared" si="2"/>
        <v>16</v>
      </c>
    </row>
    <row r="20" spans="1:12" ht="20.25" thickTop="1" thickBot="1" x14ac:dyDescent="0.3">
      <c r="A20" s="31" t="s">
        <v>40</v>
      </c>
      <c r="B20" s="30" t="s">
        <v>224</v>
      </c>
      <c r="C20" s="26"/>
      <c r="D20" s="26"/>
      <c r="E20" s="26"/>
      <c r="F20" s="26"/>
      <c r="G20" s="26"/>
      <c r="H20" s="26"/>
      <c r="I20" s="26"/>
      <c r="J20" s="40">
        <f t="shared" si="0"/>
        <v>0</v>
      </c>
      <c r="K20" s="17">
        <f t="shared" si="1"/>
        <v>0</v>
      </c>
      <c r="L20" s="45">
        <f t="shared" si="2"/>
        <v>0</v>
      </c>
    </row>
    <row r="21" spans="1:12" ht="20.25" thickTop="1" thickBot="1" x14ac:dyDescent="0.3">
      <c r="A21" s="31" t="s">
        <v>41</v>
      </c>
      <c r="B21" s="30" t="s">
        <v>225</v>
      </c>
      <c r="C21" s="26">
        <v>10</v>
      </c>
      <c r="D21" s="26">
        <v>4</v>
      </c>
      <c r="E21" s="26">
        <v>4</v>
      </c>
      <c r="F21" s="26">
        <v>1</v>
      </c>
      <c r="G21" s="26">
        <v>1</v>
      </c>
      <c r="H21" s="26">
        <v>8</v>
      </c>
      <c r="I21" s="26"/>
      <c r="J21" s="40">
        <f t="shared" si="0"/>
        <v>28</v>
      </c>
      <c r="K21" s="17">
        <f t="shared" si="1"/>
        <v>29.787234042553191</v>
      </c>
      <c r="L21" s="45">
        <f t="shared" si="2"/>
        <v>0</v>
      </c>
    </row>
    <row r="22" spans="1:12" ht="20.25" thickTop="1" thickBot="1" x14ac:dyDescent="0.3">
      <c r="A22" s="31" t="s">
        <v>42</v>
      </c>
      <c r="B22" s="30" t="s">
        <v>226</v>
      </c>
      <c r="C22" s="26">
        <v>12</v>
      </c>
      <c r="D22" s="26">
        <v>12</v>
      </c>
      <c r="E22" s="26">
        <v>9</v>
      </c>
      <c r="F22" s="26">
        <v>1</v>
      </c>
      <c r="G22" s="26">
        <v>0</v>
      </c>
      <c r="H22" s="26">
        <v>23</v>
      </c>
      <c r="I22" s="26"/>
      <c r="J22" s="40">
        <f t="shared" si="0"/>
        <v>57</v>
      </c>
      <c r="K22" s="17">
        <f t="shared" si="1"/>
        <v>60.638297872340431</v>
      </c>
      <c r="L22" s="45">
        <f t="shared" si="2"/>
        <v>12</v>
      </c>
    </row>
    <row r="23" spans="1:12" ht="20.25" thickTop="1" thickBot="1" x14ac:dyDescent="0.3">
      <c r="A23" s="31" t="s">
        <v>44</v>
      </c>
      <c r="B23" s="104" t="s">
        <v>227</v>
      </c>
      <c r="C23" s="26">
        <v>13</v>
      </c>
      <c r="D23" s="26">
        <v>11</v>
      </c>
      <c r="E23" s="26">
        <v>8</v>
      </c>
      <c r="F23" s="26">
        <v>8</v>
      </c>
      <c r="G23" s="26">
        <v>8</v>
      </c>
      <c r="H23" s="26">
        <v>29</v>
      </c>
      <c r="I23" s="26"/>
      <c r="J23" s="40">
        <f t="shared" si="0"/>
        <v>77</v>
      </c>
      <c r="K23" s="17">
        <f t="shared" si="1"/>
        <v>81.914893617021278</v>
      </c>
      <c r="L23" s="45">
        <f t="shared" si="2"/>
        <v>16</v>
      </c>
    </row>
    <row r="24" spans="1:12" ht="20.25" thickTop="1" thickBot="1" x14ac:dyDescent="0.3">
      <c r="A24" s="29" t="s">
        <v>45</v>
      </c>
      <c r="B24" s="30" t="s">
        <v>228</v>
      </c>
      <c r="C24" s="3">
        <v>11</v>
      </c>
      <c r="D24" s="3">
        <v>12</v>
      </c>
      <c r="E24" s="3">
        <v>9</v>
      </c>
      <c r="F24" s="3">
        <v>8</v>
      </c>
      <c r="G24" s="3">
        <v>8</v>
      </c>
      <c r="H24" s="3">
        <v>24</v>
      </c>
      <c r="I24" s="3"/>
      <c r="J24" s="40">
        <f t="shared" si="0"/>
        <v>72</v>
      </c>
      <c r="K24" s="17">
        <f t="shared" si="1"/>
        <v>76.59574468085107</v>
      </c>
      <c r="L24" s="45">
        <f t="shared" si="2"/>
        <v>15</v>
      </c>
    </row>
    <row r="25" spans="1:12" ht="20.25" thickTop="1" thickBot="1" x14ac:dyDescent="0.3">
      <c r="A25" s="31" t="s">
        <v>46</v>
      </c>
      <c r="B25" s="30" t="s">
        <v>229</v>
      </c>
      <c r="C25" s="26">
        <v>9</v>
      </c>
      <c r="D25" s="26">
        <v>5</v>
      </c>
      <c r="E25" s="26">
        <v>2</v>
      </c>
      <c r="F25" s="26">
        <v>4</v>
      </c>
      <c r="G25" s="26">
        <v>2</v>
      </c>
      <c r="H25" s="26">
        <v>11</v>
      </c>
      <c r="I25" s="26"/>
      <c r="J25" s="40">
        <f t="shared" si="0"/>
        <v>33</v>
      </c>
      <c r="K25" s="17">
        <f t="shared" si="1"/>
        <v>35.106382978723403</v>
      </c>
      <c r="L25" s="45">
        <f t="shared" si="2"/>
        <v>0</v>
      </c>
    </row>
    <row r="26" spans="1:12" ht="20.25" thickTop="1" thickBot="1" x14ac:dyDescent="0.3">
      <c r="A26" s="31" t="s">
        <v>48</v>
      </c>
      <c r="B26" s="30" t="s">
        <v>230</v>
      </c>
      <c r="C26" s="26">
        <v>13</v>
      </c>
      <c r="D26" s="26">
        <v>11</v>
      </c>
      <c r="E26" s="26">
        <v>9</v>
      </c>
      <c r="F26" s="26">
        <v>9</v>
      </c>
      <c r="G26" s="26">
        <v>6</v>
      </c>
      <c r="H26" s="26">
        <v>16</v>
      </c>
      <c r="I26" s="26"/>
      <c r="J26" s="40">
        <f t="shared" si="0"/>
        <v>64</v>
      </c>
      <c r="K26" s="17">
        <f t="shared" si="1"/>
        <v>68.085106382978722</v>
      </c>
      <c r="L26" s="45">
        <f t="shared" si="2"/>
        <v>13</v>
      </c>
    </row>
    <row r="27" spans="1:12" ht="20.25" thickTop="1" thickBot="1" x14ac:dyDescent="0.3">
      <c r="A27" s="31" t="s">
        <v>50</v>
      </c>
      <c r="B27" s="30" t="s">
        <v>231</v>
      </c>
      <c r="C27" s="26">
        <v>10</v>
      </c>
      <c r="D27" s="26">
        <v>10</v>
      </c>
      <c r="E27" s="26">
        <v>11</v>
      </c>
      <c r="F27" s="26">
        <v>0</v>
      </c>
      <c r="G27" s="26">
        <v>6</v>
      </c>
      <c r="H27" s="26">
        <v>23</v>
      </c>
      <c r="I27" s="26"/>
      <c r="J27" s="40">
        <f t="shared" si="0"/>
        <v>60</v>
      </c>
      <c r="K27" s="17">
        <f t="shared" si="1"/>
        <v>63.829787234042556</v>
      </c>
      <c r="L27" s="45">
        <f t="shared" si="2"/>
        <v>12</v>
      </c>
    </row>
    <row r="28" spans="1:12" ht="20.25" thickTop="1" thickBot="1" x14ac:dyDescent="0.3">
      <c r="A28" s="31" t="s">
        <v>51</v>
      </c>
      <c r="B28" s="30" t="s">
        <v>232</v>
      </c>
      <c r="C28" s="26">
        <v>12</v>
      </c>
      <c r="D28" s="26">
        <v>11</v>
      </c>
      <c r="E28" s="26">
        <v>11</v>
      </c>
      <c r="F28" s="26">
        <v>7</v>
      </c>
      <c r="G28" s="26">
        <v>9</v>
      </c>
      <c r="H28" s="26">
        <v>23</v>
      </c>
      <c r="I28" s="26"/>
      <c r="J28" s="40">
        <f t="shared" si="0"/>
        <v>73</v>
      </c>
      <c r="K28" s="17">
        <f t="shared" si="1"/>
        <v>77.659574468085097</v>
      </c>
      <c r="L28" s="45">
        <f t="shared" si="2"/>
        <v>15</v>
      </c>
    </row>
    <row r="29" spans="1:12" ht="20.25" thickTop="1" thickBot="1" x14ac:dyDescent="0.3">
      <c r="A29" s="31" t="s">
        <v>60</v>
      </c>
      <c r="B29" s="30" t="s">
        <v>233</v>
      </c>
      <c r="C29" s="26">
        <v>8</v>
      </c>
      <c r="D29" s="26">
        <v>11</v>
      </c>
      <c r="E29" s="26">
        <v>9</v>
      </c>
      <c r="F29" s="26">
        <v>10</v>
      </c>
      <c r="G29" s="26">
        <v>3</v>
      </c>
      <c r="H29" s="26">
        <v>9</v>
      </c>
      <c r="I29" s="26"/>
      <c r="J29" s="40">
        <f t="shared" si="0"/>
        <v>50</v>
      </c>
      <c r="K29" s="17">
        <f t="shared" si="1"/>
        <v>53.191489361702125</v>
      </c>
      <c r="L29" s="45">
        <f t="shared" si="2"/>
        <v>0</v>
      </c>
    </row>
    <row r="30" spans="1:12" ht="20.25" thickTop="1" thickBot="1" x14ac:dyDescent="0.3">
      <c r="A30" s="31" t="s">
        <v>61</v>
      </c>
      <c r="B30" s="30" t="s">
        <v>234</v>
      </c>
      <c r="C30" s="26">
        <v>13</v>
      </c>
      <c r="D30" s="26">
        <v>11</v>
      </c>
      <c r="E30" s="26">
        <v>12</v>
      </c>
      <c r="F30" s="26">
        <v>12</v>
      </c>
      <c r="G30" s="26">
        <v>11</v>
      </c>
      <c r="H30" s="26">
        <v>26</v>
      </c>
      <c r="I30" s="26"/>
      <c r="J30" s="40">
        <f t="shared" si="0"/>
        <v>85</v>
      </c>
      <c r="K30" s="17">
        <f t="shared" si="1"/>
        <v>90.425531914893625</v>
      </c>
      <c r="L30" s="45">
        <f t="shared" si="2"/>
        <v>18</v>
      </c>
    </row>
    <row r="31" spans="1:12" ht="20.25" thickTop="1" thickBot="1" x14ac:dyDescent="0.3">
      <c r="A31" s="31" t="s">
        <v>62</v>
      </c>
      <c r="B31" s="30" t="s">
        <v>235</v>
      </c>
      <c r="C31" s="26">
        <v>13</v>
      </c>
      <c r="D31" s="26">
        <v>10</v>
      </c>
      <c r="E31" s="26">
        <v>11</v>
      </c>
      <c r="F31" s="26">
        <v>4</v>
      </c>
      <c r="G31" s="26">
        <v>3</v>
      </c>
      <c r="H31" s="26">
        <v>11</v>
      </c>
      <c r="I31" s="26"/>
      <c r="J31" s="40">
        <f t="shared" si="0"/>
        <v>52</v>
      </c>
      <c r="K31" s="17">
        <f t="shared" si="1"/>
        <v>55.319148936170215</v>
      </c>
      <c r="L31" s="45">
        <f t="shared" si="2"/>
        <v>0</v>
      </c>
    </row>
    <row r="32" spans="1:12" ht="20.25" thickTop="1" thickBot="1" x14ac:dyDescent="0.3">
      <c r="A32" s="31" t="s">
        <v>63</v>
      </c>
      <c r="B32" s="30" t="s">
        <v>236</v>
      </c>
      <c r="C32" s="26">
        <v>13</v>
      </c>
      <c r="D32" s="26">
        <v>9</v>
      </c>
      <c r="E32" s="26">
        <v>11</v>
      </c>
      <c r="F32" s="26">
        <v>8</v>
      </c>
      <c r="G32" s="26">
        <v>4</v>
      </c>
      <c r="H32" s="26">
        <v>25</v>
      </c>
      <c r="I32" s="26"/>
      <c r="J32" s="40">
        <f t="shared" si="0"/>
        <v>70</v>
      </c>
      <c r="K32" s="17">
        <f t="shared" si="1"/>
        <v>74.468085106382972</v>
      </c>
      <c r="L32" s="45">
        <f t="shared" si="2"/>
        <v>14</v>
      </c>
    </row>
    <row r="33" spans="1:12" ht="20.25" thickTop="1" thickBot="1" x14ac:dyDescent="0.3">
      <c r="A33" s="31" t="s">
        <v>64</v>
      </c>
      <c r="B33" s="30" t="s">
        <v>237</v>
      </c>
      <c r="C33" s="26">
        <v>10</v>
      </c>
      <c r="D33" s="26">
        <v>5</v>
      </c>
      <c r="E33" s="26">
        <v>3</v>
      </c>
      <c r="F33" s="26">
        <v>9</v>
      </c>
      <c r="G33" s="26">
        <v>7</v>
      </c>
      <c r="H33" s="26">
        <v>10</v>
      </c>
      <c r="I33" s="26"/>
      <c r="J33" s="40">
        <f t="shared" si="0"/>
        <v>44</v>
      </c>
      <c r="K33" s="17">
        <f t="shared" si="1"/>
        <v>46.808510638297875</v>
      </c>
      <c r="L33" s="45">
        <f t="shared" si="2"/>
        <v>0</v>
      </c>
    </row>
    <row r="34" spans="1:12" ht="20.25" thickTop="1" thickBot="1" x14ac:dyDescent="0.3">
      <c r="A34" s="31" t="s">
        <v>65</v>
      </c>
      <c r="B34" s="182" t="s">
        <v>240</v>
      </c>
      <c r="C34" s="26">
        <v>12</v>
      </c>
      <c r="D34" s="26">
        <v>11</v>
      </c>
      <c r="E34" s="26">
        <v>11</v>
      </c>
      <c r="F34" s="26">
        <v>11</v>
      </c>
      <c r="G34" s="26">
        <v>5</v>
      </c>
      <c r="H34" s="26">
        <v>16</v>
      </c>
      <c r="I34" s="26"/>
      <c r="J34" s="40">
        <f t="shared" si="0"/>
        <v>66</v>
      </c>
      <c r="K34" s="17">
        <f t="shared" si="1"/>
        <v>70.212765957446805</v>
      </c>
      <c r="L34" s="45">
        <f t="shared" si="2"/>
        <v>14</v>
      </c>
    </row>
    <row r="35" spans="1:12" ht="20.25" thickTop="1" thickBot="1" x14ac:dyDescent="0.3">
      <c r="A35" s="31" t="s">
        <v>66</v>
      </c>
      <c r="B35" s="190"/>
      <c r="C35" s="26"/>
      <c r="D35" s="26"/>
      <c r="E35" s="26"/>
      <c r="F35" s="26"/>
      <c r="G35" s="26"/>
      <c r="H35" s="26"/>
      <c r="I35" s="26"/>
      <c r="J35" s="40">
        <f t="shared" si="0"/>
        <v>0</v>
      </c>
      <c r="K35" s="17">
        <f t="shared" si="1"/>
        <v>0</v>
      </c>
      <c r="L35" s="45">
        <f t="shared" si="2"/>
        <v>0</v>
      </c>
    </row>
    <row r="36" spans="1:12" ht="20.25" thickTop="1" thickBot="1" x14ac:dyDescent="0.3">
      <c r="A36" s="31" t="s">
        <v>99</v>
      </c>
      <c r="B36" s="190"/>
      <c r="C36" s="26"/>
      <c r="D36" s="26"/>
      <c r="E36" s="26"/>
      <c r="F36" s="26"/>
      <c r="G36" s="26"/>
      <c r="H36" s="26"/>
      <c r="I36" s="26"/>
      <c r="J36" s="40">
        <f t="shared" si="0"/>
        <v>0</v>
      </c>
      <c r="K36" s="17">
        <f t="shared" si="1"/>
        <v>0</v>
      </c>
      <c r="L36" s="45">
        <f t="shared" si="2"/>
        <v>0</v>
      </c>
    </row>
    <row r="37" spans="1:12" ht="20.25" thickTop="1" thickBot="1" x14ac:dyDescent="0.3">
      <c r="A37" s="31" t="s">
        <v>100</v>
      </c>
      <c r="B37" s="190"/>
      <c r="C37" s="26"/>
      <c r="D37" s="26"/>
      <c r="E37" s="26"/>
      <c r="F37" s="26"/>
      <c r="G37" s="26"/>
      <c r="H37" s="26"/>
      <c r="I37" s="26"/>
      <c r="J37" s="40">
        <f t="shared" si="0"/>
        <v>0</v>
      </c>
      <c r="K37" s="17">
        <f t="shared" si="1"/>
        <v>0</v>
      </c>
      <c r="L37" s="45">
        <f t="shared" si="2"/>
        <v>0</v>
      </c>
    </row>
    <row r="38" spans="1:12" ht="20.25" thickTop="1" thickBot="1" x14ac:dyDescent="0.3">
      <c r="A38" s="31" t="s">
        <v>101</v>
      </c>
      <c r="B38" s="190"/>
      <c r="C38" s="26"/>
      <c r="D38" s="26"/>
      <c r="E38" s="26"/>
      <c r="F38" s="26"/>
      <c r="G38" s="26"/>
      <c r="H38" s="26"/>
      <c r="I38" s="26"/>
      <c r="J38" s="40">
        <f t="shared" si="0"/>
        <v>0</v>
      </c>
      <c r="K38" s="17">
        <f t="shared" si="1"/>
        <v>0</v>
      </c>
      <c r="L38" s="45">
        <f t="shared" si="2"/>
        <v>0</v>
      </c>
    </row>
    <row r="39" spans="1:12" ht="20.25" thickTop="1" thickBot="1" x14ac:dyDescent="0.3">
      <c r="A39" s="31" t="s">
        <v>102</v>
      </c>
      <c r="B39" s="190"/>
      <c r="C39" s="26"/>
      <c r="D39" s="26"/>
      <c r="E39" s="26"/>
      <c r="F39" s="26"/>
      <c r="G39" s="26"/>
      <c r="H39" s="26"/>
      <c r="I39" s="26"/>
      <c r="J39" s="40">
        <f t="shared" si="0"/>
        <v>0</v>
      </c>
      <c r="K39" s="17">
        <f t="shared" si="1"/>
        <v>0</v>
      </c>
      <c r="L39" s="45">
        <f t="shared" si="2"/>
        <v>0</v>
      </c>
    </row>
    <row r="40" spans="1:12" ht="20.25" thickTop="1" thickBot="1" x14ac:dyDescent="0.3">
      <c r="A40" s="32" t="s">
        <v>103</v>
      </c>
      <c r="B40" s="193"/>
      <c r="C40" s="35"/>
      <c r="D40" s="35"/>
      <c r="E40" s="35"/>
      <c r="F40" s="35"/>
      <c r="G40" s="35"/>
      <c r="H40" s="35"/>
      <c r="I40" s="35"/>
      <c r="J40" s="40">
        <f t="shared" si="0"/>
        <v>0</v>
      </c>
      <c r="K40" s="17">
        <f t="shared" si="1"/>
        <v>0</v>
      </c>
      <c r="L40" s="45">
        <f t="shared" si="2"/>
        <v>0</v>
      </c>
    </row>
    <row r="41" spans="1:12" ht="19.5" hidden="1" thickBot="1" x14ac:dyDescent="0.3">
      <c r="A41" s="109" t="s">
        <v>66</v>
      </c>
      <c r="B41" s="23" t="s">
        <v>187</v>
      </c>
      <c r="C41" s="37"/>
      <c r="D41" s="37"/>
      <c r="E41" s="37"/>
      <c r="F41" s="37"/>
      <c r="G41" s="37"/>
      <c r="H41" s="37"/>
      <c r="I41" s="37"/>
      <c r="J41" s="124">
        <f t="shared" ref="J41" si="3">SUM(C41:I41)</f>
        <v>0</v>
      </c>
      <c r="K41" s="142">
        <f t="shared" ref="K41" si="4">(J41/$J$7)*100</f>
        <v>0</v>
      </c>
      <c r="L41" s="91">
        <f t="shared" ref="L41" si="5">IF(K41&lt;=59.99,0,IF(K41&lt;=65.99,9,IF(K41&lt;=71.99,10,IF(K41&lt;=77.99,11,IF(K41&lt;=83.99,12,IF(K41&lt;=89.99,13,IF(K41&lt;=94.99,14,IF(K41&lt;=100,15))))))))</f>
        <v>0</v>
      </c>
    </row>
    <row r="42" spans="1:12" x14ac:dyDescent="0.25">
      <c r="B42" s="23" t="s">
        <v>188</v>
      </c>
    </row>
  </sheetData>
  <mergeCells count="5">
    <mergeCell ref="A1:L1"/>
    <mergeCell ref="A2:L2"/>
    <mergeCell ref="A5:A7"/>
    <mergeCell ref="B5:B7"/>
    <mergeCell ref="C5:L5"/>
  </mergeCells>
  <pageMargins left="0.7" right="0.4" top="0.75" bottom="0.75" header="0.3" footer="0.3"/>
  <pageSetup paperSize="9" orientation="portrait" r:id="rId1"/>
  <headerFooter>
    <oddHeader>&amp;L&amp;8PEDAGOŠKI FAKULTET&amp;C&amp;8ODSJEK ZA MATEMATIKU I FIZIKU&amp;R&amp;8SMJER ZA MATEMATIKU I INFORMATIKU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view="pageLayout" workbookViewId="0">
      <selection activeCell="C28" sqref="C28"/>
    </sheetView>
  </sheetViews>
  <sheetFormatPr defaultRowHeight="18.75" x14ac:dyDescent="0.25"/>
  <cols>
    <col min="1" max="1" width="4.7109375" style="1" customWidth="1"/>
    <col min="2" max="2" width="21.28515625" style="1" customWidth="1"/>
    <col min="3" max="7" width="6" style="28" customWidth="1"/>
    <col min="8" max="8" width="8.140625" style="41" customWidth="1"/>
    <col min="9" max="9" width="8.140625" style="49" customWidth="1"/>
    <col min="10" max="10" width="8.140625" style="43" customWidth="1"/>
    <col min="11" max="16384" width="9.140625" style="1"/>
  </cols>
  <sheetData>
    <row r="1" spans="1:10" ht="18" x14ac:dyDescent="0.25">
      <c r="A1" s="201" t="str">
        <f>OPCI_PODACI!C4</f>
        <v>FILMSKA RTV KULTURA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8" x14ac:dyDescent="0.25">
      <c r="A2" s="201" t="s">
        <v>98</v>
      </c>
      <c r="B2" s="201"/>
      <c r="C2" s="201"/>
      <c r="D2" s="201"/>
      <c r="E2" s="201"/>
      <c r="F2" s="201"/>
      <c r="G2" s="201"/>
      <c r="H2" s="201"/>
      <c r="I2" s="201"/>
      <c r="J2" s="201"/>
    </row>
    <row r="4" spans="1:10" ht="19.5" thickBot="1" x14ac:dyDescent="0.3"/>
    <row r="5" spans="1:10" ht="15.75" x14ac:dyDescent="0.25">
      <c r="A5" s="202" t="s">
        <v>15</v>
      </c>
      <c r="B5" s="205" t="s">
        <v>67</v>
      </c>
      <c r="C5" s="208" t="s">
        <v>68</v>
      </c>
      <c r="D5" s="208"/>
      <c r="E5" s="208"/>
      <c r="F5" s="208"/>
      <c r="G5" s="208"/>
      <c r="H5" s="208"/>
      <c r="I5" s="208"/>
      <c r="J5" s="209"/>
    </row>
    <row r="6" spans="1:10" ht="15" x14ac:dyDescent="0.25">
      <c r="A6" s="203"/>
      <c r="B6" s="206"/>
      <c r="C6" s="14" t="s">
        <v>25</v>
      </c>
      <c r="D6" s="14" t="s">
        <v>26</v>
      </c>
      <c r="E6" s="14" t="s">
        <v>27</v>
      </c>
      <c r="F6" s="14" t="s">
        <v>30</v>
      </c>
      <c r="G6" s="14" t="s">
        <v>31</v>
      </c>
      <c r="H6" s="14" t="s">
        <v>20</v>
      </c>
      <c r="I6" s="54" t="s">
        <v>23</v>
      </c>
      <c r="J6" s="47" t="s">
        <v>21</v>
      </c>
    </row>
    <row r="7" spans="1:10" ht="15.75" thickBot="1" x14ac:dyDescent="0.3">
      <c r="A7" s="204"/>
      <c r="B7" s="207"/>
      <c r="C7" s="40">
        <v>11</v>
      </c>
      <c r="D7" s="40">
        <v>12</v>
      </c>
      <c r="E7" s="40">
        <v>12</v>
      </c>
      <c r="F7" s="40">
        <v>14</v>
      </c>
      <c r="G7" s="40">
        <v>28</v>
      </c>
      <c r="H7" s="40">
        <f>SUM(C7:G7)</f>
        <v>77</v>
      </c>
      <c r="I7" s="55">
        <v>100</v>
      </c>
      <c r="J7" s="56">
        <v>40</v>
      </c>
    </row>
    <row r="8" spans="1:10" ht="19.5" thickTop="1" x14ac:dyDescent="0.25">
      <c r="A8" s="29" t="s">
        <v>25</v>
      </c>
      <c r="B8" s="30" t="s">
        <v>212</v>
      </c>
      <c r="C8" s="3">
        <v>11</v>
      </c>
      <c r="D8" s="3">
        <v>6</v>
      </c>
      <c r="E8" s="3">
        <v>6</v>
      </c>
      <c r="F8" s="3">
        <v>10</v>
      </c>
      <c r="G8" s="3">
        <v>16</v>
      </c>
      <c r="H8" s="42">
        <f t="shared" ref="H8:H9" si="0">SUM(C8:G8)</f>
        <v>49</v>
      </c>
      <c r="I8" s="17">
        <f t="shared" ref="I8:I9" si="1">(H8/$H$7)*100</f>
        <v>63.636363636363633</v>
      </c>
      <c r="J8" s="45">
        <f t="shared" ref="J8:J35" si="2">IF(I8&lt;60,0,IF(I8 &lt;64.99,12,IF(I8&lt;69.99,13,IF(I8&lt;74.99,14,IF(I8&lt;79.99,15,IF(I8&lt;84.99,16,IF(I8&lt;89.99,17,IF(I8&lt;93.99,18,IF(I8&lt;96.99,19,IF(I8&lt;=100,20,0))))))))))</f>
        <v>12</v>
      </c>
    </row>
    <row r="9" spans="1:10" x14ac:dyDescent="0.25">
      <c r="A9" s="31" t="s">
        <v>26</v>
      </c>
      <c r="B9" s="30" t="s">
        <v>175</v>
      </c>
      <c r="C9" s="26">
        <v>10</v>
      </c>
      <c r="D9" s="26">
        <v>6</v>
      </c>
      <c r="E9" s="26">
        <v>8</v>
      </c>
      <c r="F9" s="26">
        <v>9</v>
      </c>
      <c r="G9" s="26">
        <v>17</v>
      </c>
      <c r="H9" s="42">
        <f t="shared" si="0"/>
        <v>50</v>
      </c>
      <c r="I9" s="17">
        <f t="shared" si="1"/>
        <v>64.935064935064929</v>
      </c>
      <c r="J9" s="45">
        <f t="shared" si="2"/>
        <v>12</v>
      </c>
    </row>
    <row r="10" spans="1:10" x14ac:dyDescent="0.25">
      <c r="A10" s="31" t="s">
        <v>27</v>
      </c>
      <c r="B10" s="30" t="s">
        <v>187</v>
      </c>
      <c r="C10" s="26">
        <v>9</v>
      </c>
      <c r="D10" s="26">
        <v>9</v>
      </c>
      <c r="E10" s="26">
        <v>8</v>
      </c>
      <c r="F10" s="26">
        <v>11</v>
      </c>
      <c r="G10" s="26">
        <v>23</v>
      </c>
      <c r="H10" s="42">
        <f>SUM(C10:G10)</f>
        <v>60</v>
      </c>
      <c r="I10" s="17">
        <f>(H10/$H$7)*100</f>
        <v>77.922077922077932</v>
      </c>
      <c r="J10" s="45">
        <f t="shared" si="2"/>
        <v>15</v>
      </c>
    </row>
    <row r="11" spans="1:10" x14ac:dyDescent="0.25">
      <c r="A11" s="31" t="s">
        <v>30</v>
      </c>
      <c r="B11" s="30" t="s">
        <v>186</v>
      </c>
      <c r="C11" s="26">
        <v>9</v>
      </c>
      <c r="D11" s="26">
        <v>9</v>
      </c>
      <c r="E11" s="26">
        <v>9</v>
      </c>
      <c r="F11" s="26">
        <v>12</v>
      </c>
      <c r="G11" s="26">
        <v>23</v>
      </c>
      <c r="H11" s="42">
        <f t="shared" ref="H11:H35" si="3">SUM(C11:G11)</f>
        <v>62</v>
      </c>
      <c r="I11" s="17">
        <f t="shared" ref="I11:I35" si="4">(H11/$H$7)*100</f>
        <v>80.519480519480524</v>
      </c>
      <c r="J11" s="45">
        <f t="shared" si="2"/>
        <v>16</v>
      </c>
    </row>
    <row r="12" spans="1:10" x14ac:dyDescent="0.25">
      <c r="A12" s="31" t="s">
        <v>31</v>
      </c>
      <c r="B12" s="30"/>
      <c r="C12" s="26"/>
      <c r="D12" s="26"/>
      <c r="E12" s="26"/>
      <c r="F12" s="26"/>
      <c r="G12" s="26"/>
      <c r="H12" s="42">
        <f t="shared" si="3"/>
        <v>0</v>
      </c>
      <c r="I12" s="17">
        <f t="shared" si="4"/>
        <v>0</v>
      </c>
      <c r="J12" s="45">
        <f t="shared" si="2"/>
        <v>0</v>
      </c>
    </row>
    <row r="13" spans="1:10" x14ac:dyDescent="0.25">
      <c r="A13" s="31" t="s">
        <v>32</v>
      </c>
      <c r="B13" s="30"/>
      <c r="C13" s="26"/>
      <c r="D13" s="26"/>
      <c r="E13" s="26"/>
      <c r="F13" s="26"/>
      <c r="G13" s="26"/>
      <c r="H13" s="42">
        <f t="shared" si="3"/>
        <v>0</v>
      </c>
      <c r="I13" s="17">
        <f t="shared" si="4"/>
        <v>0</v>
      </c>
      <c r="J13" s="45">
        <f t="shared" si="2"/>
        <v>0</v>
      </c>
    </row>
    <row r="14" spans="1:10" x14ac:dyDescent="0.25">
      <c r="A14" s="31" t="s">
        <v>33</v>
      </c>
      <c r="B14" s="30"/>
      <c r="C14" s="26"/>
      <c r="D14" s="26"/>
      <c r="E14" s="26"/>
      <c r="F14" s="26"/>
      <c r="G14" s="26"/>
      <c r="H14" s="42">
        <f t="shared" si="3"/>
        <v>0</v>
      </c>
      <c r="I14" s="17">
        <f t="shared" si="4"/>
        <v>0</v>
      </c>
      <c r="J14" s="45">
        <f t="shared" si="2"/>
        <v>0</v>
      </c>
    </row>
    <row r="15" spans="1:10" x14ac:dyDescent="0.25">
      <c r="A15" s="31" t="s">
        <v>34</v>
      </c>
      <c r="B15" s="30"/>
      <c r="C15" s="26"/>
      <c r="D15" s="26"/>
      <c r="E15" s="26"/>
      <c r="F15" s="26"/>
      <c r="G15" s="26"/>
      <c r="H15" s="42">
        <f t="shared" si="3"/>
        <v>0</v>
      </c>
      <c r="I15" s="17">
        <f t="shared" si="4"/>
        <v>0</v>
      </c>
      <c r="J15" s="45">
        <f t="shared" si="2"/>
        <v>0</v>
      </c>
    </row>
    <row r="16" spans="1:10" x14ac:dyDescent="0.25">
      <c r="A16" s="31" t="s">
        <v>35</v>
      </c>
      <c r="B16" s="30"/>
      <c r="C16" s="26"/>
      <c r="D16" s="26"/>
      <c r="E16" s="26"/>
      <c r="F16" s="26"/>
      <c r="G16" s="26"/>
      <c r="H16" s="42">
        <f t="shared" si="3"/>
        <v>0</v>
      </c>
      <c r="I16" s="17">
        <f t="shared" si="4"/>
        <v>0</v>
      </c>
      <c r="J16" s="45">
        <f t="shared" si="2"/>
        <v>0</v>
      </c>
    </row>
    <row r="17" spans="1:10" x14ac:dyDescent="0.25">
      <c r="A17" s="31" t="s">
        <v>37</v>
      </c>
      <c r="B17" s="30"/>
      <c r="C17" s="26"/>
      <c r="D17" s="26"/>
      <c r="E17" s="26"/>
      <c r="F17" s="26"/>
      <c r="G17" s="26"/>
      <c r="H17" s="42">
        <f t="shared" si="3"/>
        <v>0</v>
      </c>
      <c r="I17" s="17">
        <f t="shared" si="4"/>
        <v>0</v>
      </c>
      <c r="J17" s="45">
        <f t="shared" si="2"/>
        <v>0</v>
      </c>
    </row>
    <row r="18" spans="1:10" x14ac:dyDescent="0.25">
      <c r="A18" s="31" t="s">
        <v>38</v>
      </c>
      <c r="B18" s="30"/>
      <c r="C18" s="26"/>
      <c r="D18" s="26"/>
      <c r="E18" s="26"/>
      <c r="F18" s="26"/>
      <c r="G18" s="26"/>
      <c r="H18" s="42">
        <f t="shared" si="3"/>
        <v>0</v>
      </c>
      <c r="I18" s="17">
        <f t="shared" si="4"/>
        <v>0</v>
      </c>
      <c r="J18" s="45">
        <f t="shared" si="2"/>
        <v>0</v>
      </c>
    </row>
    <row r="19" spans="1:10" x14ac:dyDescent="0.25">
      <c r="A19" s="31" t="s">
        <v>39</v>
      </c>
      <c r="B19" s="30"/>
      <c r="C19" s="26"/>
      <c r="D19" s="26"/>
      <c r="E19" s="26"/>
      <c r="F19" s="26"/>
      <c r="G19" s="26"/>
      <c r="H19" s="42">
        <f t="shared" si="3"/>
        <v>0</v>
      </c>
      <c r="I19" s="17">
        <f t="shared" si="4"/>
        <v>0</v>
      </c>
      <c r="J19" s="45">
        <f t="shared" si="2"/>
        <v>0</v>
      </c>
    </row>
    <row r="20" spans="1:10" x14ac:dyDescent="0.25">
      <c r="A20" s="31" t="s">
        <v>40</v>
      </c>
      <c r="B20" s="30"/>
      <c r="C20" s="26"/>
      <c r="D20" s="26"/>
      <c r="E20" s="26"/>
      <c r="F20" s="26"/>
      <c r="G20" s="26"/>
      <c r="H20" s="42">
        <f t="shared" si="3"/>
        <v>0</v>
      </c>
      <c r="I20" s="17">
        <f t="shared" si="4"/>
        <v>0</v>
      </c>
      <c r="J20" s="45">
        <f t="shared" si="2"/>
        <v>0</v>
      </c>
    </row>
    <row r="21" spans="1:10" x14ac:dyDescent="0.25">
      <c r="A21" s="31" t="s">
        <v>41</v>
      </c>
      <c r="B21" s="30"/>
      <c r="C21" s="26"/>
      <c r="D21" s="26"/>
      <c r="E21" s="26"/>
      <c r="F21" s="26"/>
      <c r="G21" s="26"/>
      <c r="H21" s="42">
        <f t="shared" si="3"/>
        <v>0</v>
      </c>
      <c r="I21" s="17">
        <f t="shared" si="4"/>
        <v>0</v>
      </c>
      <c r="J21" s="45">
        <f t="shared" si="2"/>
        <v>0</v>
      </c>
    </row>
    <row r="22" spans="1:10" x14ac:dyDescent="0.25">
      <c r="A22" s="31" t="s">
        <v>42</v>
      </c>
      <c r="B22" s="30"/>
      <c r="C22" s="26"/>
      <c r="D22" s="26"/>
      <c r="E22" s="26"/>
      <c r="F22" s="26"/>
      <c r="G22" s="26"/>
      <c r="H22" s="42">
        <f t="shared" si="3"/>
        <v>0</v>
      </c>
      <c r="I22" s="17">
        <f t="shared" si="4"/>
        <v>0</v>
      </c>
      <c r="J22" s="45">
        <f t="shared" si="2"/>
        <v>0</v>
      </c>
    </row>
    <row r="23" spans="1:10" x14ac:dyDescent="0.25">
      <c r="A23" s="31" t="s">
        <v>44</v>
      </c>
      <c r="B23" s="104"/>
      <c r="C23" s="26"/>
      <c r="D23" s="26"/>
      <c r="E23" s="26"/>
      <c r="F23" s="26"/>
      <c r="G23" s="26"/>
      <c r="H23" s="98">
        <f t="shared" si="3"/>
        <v>0</v>
      </c>
      <c r="I23" s="105">
        <f t="shared" si="4"/>
        <v>0</v>
      </c>
      <c r="J23" s="106">
        <f t="shared" si="2"/>
        <v>0</v>
      </c>
    </row>
    <row r="24" spans="1:10" x14ac:dyDescent="0.25">
      <c r="A24" s="29" t="s">
        <v>45</v>
      </c>
      <c r="B24" s="30"/>
      <c r="C24" s="3"/>
      <c r="D24" s="3"/>
      <c r="E24" s="3"/>
      <c r="F24" s="3"/>
      <c r="G24" s="3"/>
      <c r="H24" s="42">
        <f t="shared" si="3"/>
        <v>0</v>
      </c>
      <c r="I24" s="17">
        <f t="shared" si="4"/>
        <v>0</v>
      </c>
      <c r="J24" s="45">
        <f t="shared" si="2"/>
        <v>0</v>
      </c>
    </row>
    <row r="25" spans="1:10" x14ac:dyDescent="0.25">
      <c r="A25" s="31" t="s">
        <v>46</v>
      </c>
      <c r="B25" s="30"/>
      <c r="C25" s="26"/>
      <c r="D25" s="26"/>
      <c r="E25" s="26"/>
      <c r="F25" s="26"/>
      <c r="G25" s="26"/>
      <c r="H25" s="42">
        <f t="shared" si="3"/>
        <v>0</v>
      </c>
      <c r="I25" s="17">
        <f t="shared" si="4"/>
        <v>0</v>
      </c>
      <c r="J25" s="45">
        <f t="shared" si="2"/>
        <v>0</v>
      </c>
    </row>
    <row r="26" spans="1:10" x14ac:dyDescent="0.25">
      <c r="A26" s="31" t="s">
        <v>48</v>
      </c>
      <c r="B26" s="30"/>
      <c r="C26" s="26"/>
      <c r="D26" s="26"/>
      <c r="E26" s="26"/>
      <c r="F26" s="26"/>
      <c r="G26" s="26"/>
      <c r="H26" s="42">
        <f t="shared" si="3"/>
        <v>0</v>
      </c>
      <c r="I26" s="17">
        <f t="shared" si="4"/>
        <v>0</v>
      </c>
      <c r="J26" s="45">
        <f t="shared" si="2"/>
        <v>0</v>
      </c>
    </row>
    <row r="27" spans="1:10" x14ac:dyDescent="0.25">
      <c r="A27" s="31" t="s">
        <v>50</v>
      </c>
      <c r="B27" s="30"/>
      <c r="C27" s="26"/>
      <c r="D27" s="26"/>
      <c r="E27" s="26"/>
      <c r="F27" s="26"/>
      <c r="G27" s="26"/>
      <c r="H27" s="42">
        <f t="shared" si="3"/>
        <v>0</v>
      </c>
      <c r="I27" s="17">
        <f t="shared" si="4"/>
        <v>0</v>
      </c>
      <c r="J27" s="45">
        <f t="shared" si="2"/>
        <v>0</v>
      </c>
    </row>
    <row r="28" spans="1:10" x14ac:dyDescent="0.25">
      <c r="A28" s="31" t="s">
        <v>51</v>
      </c>
      <c r="B28" s="30"/>
      <c r="C28" s="26"/>
      <c r="D28" s="26"/>
      <c r="E28" s="26"/>
      <c r="F28" s="26"/>
      <c r="G28" s="26"/>
      <c r="H28" s="42">
        <f t="shared" si="3"/>
        <v>0</v>
      </c>
      <c r="I28" s="17">
        <f t="shared" si="4"/>
        <v>0</v>
      </c>
      <c r="J28" s="45">
        <f t="shared" si="2"/>
        <v>0</v>
      </c>
    </row>
    <row r="29" spans="1:10" x14ac:dyDescent="0.25">
      <c r="A29" s="31" t="s">
        <v>60</v>
      </c>
      <c r="B29" s="30"/>
      <c r="C29" s="26"/>
      <c r="D29" s="26"/>
      <c r="E29" s="26"/>
      <c r="F29" s="26"/>
      <c r="G29" s="26"/>
      <c r="H29" s="42">
        <f t="shared" si="3"/>
        <v>0</v>
      </c>
      <c r="I29" s="17">
        <f t="shared" si="4"/>
        <v>0</v>
      </c>
      <c r="J29" s="45">
        <f t="shared" si="2"/>
        <v>0</v>
      </c>
    </row>
    <row r="30" spans="1:10" x14ac:dyDescent="0.25">
      <c r="A30" s="31" t="s">
        <v>61</v>
      </c>
      <c r="B30" s="30"/>
      <c r="C30" s="26"/>
      <c r="D30" s="26"/>
      <c r="E30" s="26"/>
      <c r="F30" s="26"/>
      <c r="G30" s="26"/>
      <c r="H30" s="42">
        <f t="shared" si="3"/>
        <v>0</v>
      </c>
      <c r="I30" s="17">
        <f t="shared" si="4"/>
        <v>0</v>
      </c>
      <c r="J30" s="45">
        <f t="shared" si="2"/>
        <v>0</v>
      </c>
    </row>
    <row r="31" spans="1:10" x14ac:dyDescent="0.25">
      <c r="A31" s="31" t="s">
        <v>62</v>
      </c>
      <c r="B31" s="30"/>
      <c r="C31" s="26"/>
      <c r="D31" s="26"/>
      <c r="E31" s="26"/>
      <c r="F31" s="26"/>
      <c r="G31" s="26"/>
      <c r="H31" s="42">
        <f t="shared" si="3"/>
        <v>0</v>
      </c>
      <c r="I31" s="17">
        <f t="shared" si="4"/>
        <v>0</v>
      </c>
      <c r="J31" s="45">
        <f t="shared" si="2"/>
        <v>0</v>
      </c>
    </row>
    <row r="32" spans="1:10" x14ac:dyDescent="0.25">
      <c r="A32" s="31" t="s">
        <v>63</v>
      </c>
      <c r="B32" s="30"/>
      <c r="C32" s="26"/>
      <c r="D32" s="26"/>
      <c r="E32" s="26"/>
      <c r="F32" s="26"/>
      <c r="G32" s="26"/>
      <c r="H32" s="42">
        <f t="shared" si="3"/>
        <v>0</v>
      </c>
      <c r="I32" s="17">
        <f t="shared" si="4"/>
        <v>0</v>
      </c>
      <c r="J32" s="45">
        <f t="shared" si="2"/>
        <v>0</v>
      </c>
    </row>
    <row r="33" spans="1:10" x14ac:dyDescent="0.25">
      <c r="A33" s="31" t="s">
        <v>64</v>
      </c>
      <c r="B33" s="30"/>
      <c r="C33" s="26"/>
      <c r="D33" s="26"/>
      <c r="E33" s="26"/>
      <c r="F33" s="26"/>
      <c r="G33" s="26"/>
      <c r="H33" s="42">
        <f t="shared" si="3"/>
        <v>0</v>
      </c>
      <c r="I33" s="17">
        <f t="shared" si="4"/>
        <v>0</v>
      </c>
      <c r="J33" s="45">
        <f t="shared" si="2"/>
        <v>0</v>
      </c>
    </row>
    <row r="34" spans="1:10" x14ac:dyDescent="0.25">
      <c r="A34" s="31" t="s">
        <v>65</v>
      </c>
      <c r="B34" s="23"/>
      <c r="C34" s="26"/>
      <c r="D34" s="26"/>
      <c r="E34" s="26"/>
      <c r="F34" s="26"/>
      <c r="G34" s="26"/>
      <c r="H34" s="98">
        <f t="shared" si="3"/>
        <v>0</v>
      </c>
      <c r="I34" s="105">
        <f t="shared" si="4"/>
        <v>0</v>
      </c>
      <c r="J34" s="106">
        <f t="shared" si="2"/>
        <v>0</v>
      </c>
    </row>
    <row r="35" spans="1:10" x14ac:dyDescent="0.25">
      <c r="A35" s="31" t="s">
        <v>66</v>
      </c>
      <c r="B35" s="23"/>
      <c r="C35" s="26"/>
      <c r="D35" s="26"/>
      <c r="E35" s="26"/>
      <c r="F35" s="26"/>
      <c r="G35" s="26"/>
      <c r="H35" s="98">
        <f t="shared" si="3"/>
        <v>0</v>
      </c>
      <c r="I35" s="105">
        <f t="shared" si="4"/>
        <v>0</v>
      </c>
      <c r="J35" s="106">
        <f t="shared" si="2"/>
        <v>0</v>
      </c>
    </row>
    <row r="36" spans="1:10" x14ac:dyDescent="0.25">
      <c r="A36" s="31" t="s">
        <v>99</v>
      </c>
      <c r="B36" s="23"/>
      <c r="C36" s="26"/>
      <c r="D36" s="26"/>
      <c r="E36" s="26"/>
      <c r="F36" s="26"/>
      <c r="G36" s="26"/>
      <c r="H36" s="98">
        <f t="shared" ref="H36:H41" si="5">SUM(C36:G36)</f>
        <v>0</v>
      </c>
      <c r="I36" s="105">
        <f t="shared" ref="I36:I41" si="6">(H36/$H$7)*100</f>
        <v>0</v>
      </c>
      <c r="J36" s="106">
        <f t="shared" ref="J36:J41" si="7">IF(I36&lt;60,0,IF(I36 &lt;64.99,12,IF(I36&lt;69.99,13,IF(I36&lt;74.99,14,IF(I36&lt;79.99,15,IF(I36&lt;84.99,16,IF(I36&lt;89.99,17,IF(I36&lt;93.99,18,IF(I36&lt;96.99,19,IF(I36&lt;=100,20,0))))))))))</f>
        <v>0</v>
      </c>
    </row>
    <row r="37" spans="1:10" x14ac:dyDescent="0.25">
      <c r="A37" s="31" t="s">
        <v>100</v>
      </c>
      <c r="B37" s="23"/>
      <c r="C37" s="26"/>
      <c r="D37" s="26"/>
      <c r="E37" s="26"/>
      <c r="F37" s="26"/>
      <c r="G37" s="26"/>
      <c r="H37" s="98">
        <f t="shared" si="5"/>
        <v>0</v>
      </c>
      <c r="I37" s="105">
        <f t="shared" si="6"/>
        <v>0</v>
      </c>
      <c r="J37" s="106">
        <f t="shared" si="7"/>
        <v>0</v>
      </c>
    </row>
    <row r="38" spans="1:10" x14ac:dyDescent="0.25">
      <c r="A38" s="31" t="s">
        <v>101</v>
      </c>
      <c r="B38" s="23"/>
      <c r="C38" s="26"/>
      <c r="D38" s="26"/>
      <c r="E38" s="26"/>
      <c r="F38" s="26"/>
      <c r="G38" s="26"/>
      <c r="H38" s="98">
        <f t="shared" si="5"/>
        <v>0</v>
      </c>
      <c r="I38" s="105">
        <f t="shared" si="6"/>
        <v>0</v>
      </c>
      <c r="J38" s="106">
        <f t="shared" si="7"/>
        <v>0</v>
      </c>
    </row>
    <row r="39" spans="1:10" x14ac:dyDescent="0.25">
      <c r="A39" s="31" t="s">
        <v>102</v>
      </c>
      <c r="B39" s="23"/>
      <c r="C39" s="26"/>
      <c r="D39" s="26"/>
      <c r="E39" s="26"/>
      <c r="F39" s="26"/>
      <c r="G39" s="26"/>
      <c r="H39" s="98">
        <f t="shared" si="5"/>
        <v>0</v>
      </c>
      <c r="I39" s="105">
        <f t="shared" si="6"/>
        <v>0</v>
      </c>
      <c r="J39" s="106">
        <f t="shared" si="7"/>
        <v>0</v>
      </c>
    </row>
    <row r="40" spans="1:10" ht="19.5" thickBot="1" x14ac:dyDescent="0.3">
      <c r="A40" s="32" t="s">
        <v>103</v>
      </c>
      <c r="B40" s="34"/>
      <c r="C40" s="35"/>
      <c r="D40" s="35"/>
      <c r="E40" s="35"/>
      <c r="F40" s="35"/>
      <c r="G40" s="35"/>
      <c r="H40" s="44">
        <f t="shared" si="5"/>
        <v>0</v>
      </c>
      <c r="I40" s="50">
        <f t="shared" si="6"/>
        <v>0</v>
      </c>
      <c r="J40" s="46">
        <f t="shared" si="7"/>
        <v>0</v>
      </c>
    </row>
    <row r="41" spans="1:10" ht="19.5" hidden="1" thickBot="1" x14ac:dyDescent="0.3">
      <c r="A41" s="109" t="s">
        <v>66</v>
      </c>
      <c r="B41" s="141">
        <f>OPCI_PODACI!B45</f>
        <v>0</v>
      </c>
      <c r="C41" s="37"/>
      <c r="D41" s="37"/>
      <c r="E41" s="37"/>
      <c r="F41" s="37"/>
      <c r="G41" s="37"/>
      <c r="H41" s="124">
        <f t="shared" si="5"/>
        <v>0</v>
      </c>
      <c r="I41" s="142">
        <f t="shared" si="6"/>
        <v>0</v>
      </c>
      <c r="J41" s="91">
        <f t="shared" si="7"/>
        <v>0</v>
      </c>
    </row>
  </sheetData>
  <mergeCells count="5">
    <mergeCell ref="A1:J1"/>
    <mergeCell ref="A2:J2"/>
    <mergeCell ref="A5:A7"/>
    <mergeCell ref="B5:B7"/>
    <mergeCell ref="C5:J5"/>
  </mergeCells>
  <pageMargins left="0.7" right="0.7" top="0.75" bottom="0.75" header="0.3" footer="0.3"/>
  <pageSetup paperSize="9" orientation="portrait" r:id="rId1"/>
  <headerFooter>
    <oddHeader>&amp;L&amp;8PEDAGOŠKI FAKULTET&amp;C&amp;8ODSJEK ZA MATEMATIKU I FIZIKU&amp;R&amp;8SMJER ZA MATEMATIKU I INFORMATIKU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26</vt:i4>
      </vt:variant>
    </vt:vector>
  </HeadingPairs>
  <TitlesOfParts>
    <vt:vector size="26" baseType="lpstr">
      <vt:lpstr>POP_KOL_SEPTEMBAR_2013</vt:lpstr>
      <vt:lpstr>OPCI_PODACI</vt:lpstr>
      <vt:lpstr>PRISUSTVO_PR</vt:lpstr>
      <vt:lpstr>PRISUSTVO_VJ</vt:lpstr>
      <vt:lpstr>DZ_1</vt:lpstr>
      <vt:lpstr>KOL_1</vt:lpstr>
      <vt:lpstr>DZ_2</vt:lpstr>
      <vt:lpstr>KOL_2</vt:lpstr>
      <vt:lpstr>POPRAVNI_KOL</vt:lpstr>
      <vt:lpstr>suma</vt:lpstr>
      <vt:lpstr>1.</vt:lpstr>
      <vt:lpstr>2.</vt:lpstr>
      <vt:lpstr>3.</vt:lpstr>
      <vt:lpstr>4.</vt:lpstr>
      <vt:lpstr>5.</vt:lpstr>
      <vt:lpstr>6.</vt:lpstr>
      <vt:lpstr>7.</vt:lpstr>
      <vt:lpstr>8.</vt:lpstr>
      <vt:lpstr>9.</vt:lpstr>
      <vt:lpstr>10.</vt:lpstr>
      <vt:lpstr>11.</vt:lpstr>
      <vt:lpstr>12.</vt:lpstr>
      <vt:lpstr>13.</vt:lpstr>
      <vt:lpstr>14.</vt:lpstr>
      <vt:lpstr>15.</vt:lpstr>
      <vt:lpstr>16.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PC</cp:lastModifiedBy>
  <cp:lastPrinted>2015-01-19T10:17:19Z</cp:lastPrinted>
  <dcterms:created xsi:type="dcterms:W3CDTF">2011-02-24T13:52:12Z</dcterms:created>
  <dcterms:modified xsi:type="dcterms:W3CDTF">2015-01-23T14:36:26Z</dcterms:modified>
</cp:coreProperties>
</file>